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120" yWindow="30" windowWidth="19020" windowHeight="11640"/>
  </bookViews>
  <sheets>
    <sheet name="Boys Si Main 24&amp;32" sheetId="1" r:id="rId1"/>
  </sheets>
  <externalReferences>
    <externalReference r:id="rId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'Boys Si Main 24&amp;32'!$A$1:$Q$79</definedName>
  </definedNames>
  <calcPr calcId="124519"/>
</workbook>
</file>

<file path=xl/calcChain.xml><?xml version="1.0" encoding="utf-8"?>
<calcChain xmlns="http://schemas.openxmlformats.org/spreadsheetml/2006/main">
  <c r="F65" i="1"/>
  <c r="A1"/>
  <c r="A2"/>
  <c r="L4"/>
  <c r="B7"/>
  <c r="C7"/>
  <c r="F7"/>
  <c r="T7"/>
  <c r="J8"/>
  <c r="T8"/>
  <c r="B9"/>
  <c r="C9"/>
  <c r="F9"/>
  <c r="H9"/>
  <c r="T9"/>
  <c r="T10"/>
  <c r="B11"/>
  <c r="C11"/>
  <c r="F11"/>
  <c r="T11"/>
  <c r="T12"/>
  <c r="B13"/>
  <c r="C13"/>
  <c r="F13"/>
  <c r="T13"/>
  <c r="T14"/>
  <c r="B15"/>
  <c r="C15"/>
  <c r="F15"/>
  <c r="T15"/>
  <c r="T16"/>
  <c r="B17"/>
  <c r="C17"/>
  <c r="F17"/>
  <c r="J20"/>
  <c r="B19"/>
  <c r="C19"/>
  <c r="F19"/>
  <c r="H19"/>
  <c r="B21"/>
  <c r="C21"/>
  <c r="F21"/>
  <c r="J24"/>
  <c r="B23"/>
  <c r="C23"/>
  <c r="F23"/>
  <c r="B25"/>
  <c r="C25"/>
  <c r="F25"/>
  <c r="H25"/>
  <c r="B27"/>
  <c r="C27"/>
  <c r="F27"/>
  <c r="B29"/>
  <c r="C29"/>
  <c r="F29"/>
  <c r="B31"/>
  <c r="C31"/>
  <c r="F31"/>
  <c r="B33"/>
  <c r="C33"/>
  <c r="F33"/>
  <c r="B35"/>
  <c r="C35"/>
  <c r="F35"/>
  <c r="B37"/>
  <c r="C37"/>
  <c r="F37"/>
  <c r="B39"/>
  <c r="C39"/>
  <c r="F39"/>
  <c r="J40"/>
  <c r="B41"/>
  <c r="C41"/>
  <c r="B43"/>
  <c r="C43"/>
  <c r="F43"/>
  <c r="B45"/>
  <c r="C45"/>
  <c r="F45"/>
  <c r="J52"/>
  <c r="B47"/>
  <c r="C47"/>
  <c r="F47"/>
  <c r="B49"/>
  <c r="C49"/>
  <c r="F49"/>
  <c r="B51"/>
  <c r="C51"/>
  <c r="F51"/>
  <c r="H51"/>
  <c r="B53"/>
  <c r="C53"/>
  <c r="F53"/>
  <c r="J68"/>
  <c r="B55"/>
  <c r="C55"/>
  <c r="F55"/>
  <c r="B57"/>
  <c r="C57"/>
  <c r="F57"/>
  <c r="B59"/>
  <c r="C59"/>
  <c r="F59"/>
  <c r="B61"/>
  <c r="C61"/>
  <c r="F61"/>
  <c r="B63"/>
  <c r="C63"/>
  <c r="F63"/>
  <c r="B65"/>
  <c r="C65"/>
  <c r="B67"/>
  <c r="C67"/>
  <c r="F67"/>
  <c r="H67"/>
  <c r="B69"/>
  <c r="C69"/>
  <c r="F69"/>
  <c r="Q79"/>
  <c r="E72"/>
  <c r="E73"/>
  <c r="E74"/>
  <c r="E75"/>
  <c r="E76"/>
  <c r="E77"/>
  <c r="E78"/>
  <c r="E79"/>
  <c r="N79"/>
</calcChain>
</file>

<file path=xl/comments1.xml><?xml version="1.0" encoding="utf-8"?>
<comments xmlns="http://schemas.openxmlformats.org/spreadsheetml/2006/main">
  <authors>
    <author>Anders Wennberg</author>
  </authors>
  <commentList>
    <comment ref="D7" authorId="0">
      <text>
        <r>
          <rPr>
            <b/>
            <sz val="8"/>
            <color indexed="8"/>
            <rFont val="Tahoma"/>
            <family val="2"/>
            <charset val="161"/>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<sst xmlns="http://schemas.openxmlformats.org/spreadsheetml/2006/main" count="203" uniqueCount="106">
  <si>
    <t>ΑΓΟΡΙΑ 14</t>
  </si>
  <si>
    <t>CU</t>
  </si>
  <si>
    <t>MAIN DRAW (24&amp;32)</t>
  </si>
  <si>
    <t>Week of</t>
  </si>
  <si>
    <t>City, Country</t>
  </si>
  <si>
    <t>Group</t>
  </si>
  <si>
    <t>Tourn. ID</t>
  </si>
  <si>
    <t>ITF Referee</t>
  </si>
  <si>
    <t>St.</t>
  </si>
  <si>
    <t>Rank</t>
  </si>
  <si>
    <t>Seed</t>
  </si>
  <si>
    <t>Family Name</t>
  </si>
  <si>
    <t>First name</t>
  </si>
  <si>
    <t>Nationality</t>
  </si>
  <si>
    <t>2nd Round</t>
  </si>
  <si>
    <t>Quarterfinals</t>
  </si>
  <si>
    <t>Semifinals</t>
  </si>
  <si>
    <t>Final</t>
  </si>
  <si>
    <t>Umpire</t>
  </si>
  <si>
    <t>a</t>
  </si>
  <si>
    <t>BYE</t>
  </si>
  <si>
    <t>b</t>
  </si>
  <si>
    <t>Winner:</t>
  </si>
  <si>
    <t>Acc. Ranking</t>
  </si>
  <si>
    <t>#</t>
  </si>
  <si>
    <t>Seeded players</t>
  </si>
  <si>
    <t>Lucky Losers</t>
  </si>
  <si>
    <t>Replacing</t>
  </si>
  <si>
    <t>Draw date/time:</t>
  </si>
  <si>
    <t>Rkg Date</t>
  </si>
  <si>
    <t>1</t>
  </si>
  <si>
    <t>Last Accepted player</t>
  </si>
  <si>
    <t>Top DA</t>
  </si>
  <si>
    <t>2</t>
  </si>
  <si>
    <t>Last DA</t>
  </si>
  <si>
    <t>3</t>
  </si>
  <si>
    <t>Player representatives</t>
  </si>
  <si>
    <t>4</t>
  </si>
  <si>
    <t>Seed ranking</t>
  </si>
  <si>
    <t>5</t>
  </si>
  <si>
    <t>6</t>
  </si>
  <si>
    <t>ITF Referee's signature</t>
  </si>
  <si>
    <t>Top seed</t>
  </si>
  <si>
    <t>7</t>
  </si>
  <si>
    <t>Last seed</t>
  </si>
  <si>
    <t>8</t>
  </si>
  <si>
    <t>3-4/5/2014</t>
  </si>
  <si>
    <t>Α.Ε.Κ. ΤΡΙΠΟΛΗΣ</t>
  </si>
  <si>
    <t>ΤΡΙΠΟΛΗ</t>
  </si>
  <si>
    <t>ΨΥΧΟΓΙΟΣ ΑΝΤΩΝΗΣ</t>
  </si>
  <si>
    <t>Ο.Α. ΑΙΓΙΑΛΕΙΑΣ</t>
  </si>
  <si>
    <t>ΡΗΓΑΣ ΑΟ.Α.Α.</t>
  </si>
  <si>
    <t>Ο.Α. ΣΠΑΡΤΗΣ</t>
  </si>
  <si>
    <t>Α.Ο. ΑΙΓΙΟΥ ΜΩΡΕΑΣ</t>
  </si>
  <si>
    <t>ΤΣΑΡΠΑΛΗΣ Η.</t>
  </si>
  <si>
    <t>ΚΟΥΣΤΕΝΗΣ Κ.</t>
  </si>
  <si>
    <t>ΤΣΙΛΙΜΠΗΣ Γ.</t>
  </si>
  <si>
    <t>ΣΠΗΛΙΩΤΟΠΟΥΛΟΣ Π.</t>
  </si>
  <si>
    <t>ΣΚΑΡΤΣΙΛΑΣ Α.</t>
  </si>
  <si>
    <t>ΣΔΡΑΚΑΣ Χ.</t>
  </si>
  <si>
    <t>ΚΑΝΕΛΛΟΠΟΥΛΟΣ Π.</t>
  </si>
  <si>
    <t>ΛΑΜΠΡΟΠΟΥΛΟΣ Π.</t>
  </si>
  <si>
    <t>ΒΥΕ</t>
  </si>
  <si>
    <t>ΛΑΜΠΡΟΠΟΥΛΟΣ Κ.</t>
  </si>
  <si>
    <t>ΚΟΛΛΙΑΣ Σ.</t>
  </si>
  <si>
    <t>ΡΗΓΑΣ Α.Ο.Α.</t>
  </si>
  <si>
    <t>ΜΠΟΥΡΤΖΟΣ Π.</t>
  </si>
  <si>
    <t>ΙΕΡΟΠΟΥΛΟΣ Α.</t>
  </si>
  <si>
    <t>Σ.Α. ΤΡΙΠΟΛΗΣ</t>
  </si>
  <si>
    <t>ΠΑΠΑΓΕΩΡΓΙΟΥ Δ.</t>
  </si>
  <si>
    <t xml:space="preserve">ΓΕΡΟΔΗΜΟ Α. </t>
  </si>
  <si>
    <t>ΚΑΝΤΖΑΒΕΛΟΣ Μ.</t>
  </si>
  <si>
    <t>ΚΑΡΑΜΑΝΟΣ Β.</t>
  </si>
  <si>
    <t>ΝΑΣΙΑΚΟΣ Γ.</t>
  </si>
  <si>
    <t>ΓΡΗΓΟΡΙΟΥ Ν.</t>
  </si>
  <si>
    <t>ΑΝΑΣΤΟΠΟΥΛΟΣ Ν.</t>
  </si>
  <si>
    <t xml:space="preserve">ΣΤΑΥΡΟΠΟΥΛΟΣ Γ. </t>
  </si>
  <si>
    <t>ΤΖΙΝΗΣ Ν.</t>
  </si>
  <si>
    <t>ΔΑΝΙΗΛΟΓΛΟΥ Σ.</t>
  </si>
  <si>
    <t>ΚΟΥΚΟΥΦΙΛΙΠΠΟΥ Ι.</t>
  </si>
  <si>
    <t>ΓΚΕΚΑΣ Γ.</t>
  </si>
  <si>
    <t>ΜΗΤΣΑΚΟΣ Θ.</t>
  </si>
  <si>
    <t>ΚΑΡΑΜΑΟΥΝΑΣ Α.</t>
  </si>
  <si>
    <t>A</t>
  </si>
  <si>
    <t>B</t>
  </si>
  <si>
    <t>42 40</t>
  </si>
  <si>
    <t>40 40</t>
  </si>
  <si>
    <t>w.o.</t>
  </si>
  <si>
    <t>41 40</t>
  </si>
  <si>
    <t>14 53 74</t>
  </si>
  <si>
    <t>40 54(71)</t>
  </si>
  <si>
    <t>42 53</t>
  </si>
  <si>
    <t>40 42</t>
  </si>
  <si>
    <t>tt</t>
  </si>
  <si>
    <t>53 41</t>
  </si>
  <si>
    <t>40 53</t>
  </si>
  <si>
    <t>40 41</t>
  </si>
  <si>
    <t xml:space="preserve">41 41 </t>
  </si>
  <si>
    <t>41 14 74</t>
  </si>
  <si>
    <t>54(75) 24 71</t>
  </si>
  <si>
    <t>41 30 ret</t>
  </si>
  <si>
    <t>41 42</t>
  </si>
  <si>
    <t>42 54(73)</t>
  </si>
  <si>
    <t>61 63</t>
  </si>
  <si>
    <t>46 76(97) 64</t>
  </si>
  <si>
    <t>46 62 63</t>
  </si>
</sst>
</file>

<file path=xl/styles.xml><?xml version="1.0" encoding="utf-8"?>
<styleSheet xmlns="http://schemas.openxmlformats.org/spreadsheetml/2006/main">
  <numFmts count="1">
    <numFmt numFmtId="164" formatCode="_-&quot;$&quot;* #,##0.00_-;\-&quot;$&quot;* #,##0.00_-;_-&quot;$&quot;* &quot;-&quot;??_-;_-@_-"/>
  </numFmts>
  <fonts count="48">
    <font>
      <sz val="10"/>
      <name val="Arial"/>
    </font>
    <font>
      <sz val="10"/>
      <name val="Arial"/>
    </font>
    <font>
      <sz val="8"/>
      <name val="Arial"/>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b/>
      <i/>
      <sz val="10"/>
      <name val="Arial"/>
    </font>
    <font>
      <sz val="10"/>
      <name val="Arial"/>
      <family val="2"/>
    </font>
    <font>
      <sz val="10"/>
      <color indexed="9"/>
      <name val="Arial"/>
      <family val="2"/>
    </font>
    <font>
      <b/>
      <sz val="7"/>
      <name val="Arial"/>
    </font>
    <font>
      <b/>
      <sz val="7"/>
      <color indexed="9"/>
      <name val="Arial"/>
    </font>
    <font>
      <b/>
      <sz val="7"/>
      <color indexed="8"/>
      <name val="Arial"/>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ont>
    <font>
      <sz val="8.5"/>
      <color indexed="42"/>
      <name val="Arial"/>
      <family val="2"/>
    </font>
    <font>
      <sz val="8.5"/>
      <color indexed="8"/>
      <name val="Arial"/>
      <family val="2"/>
    </font>
    <font>
      <sz val="8.5"/>
      <name val="Arial"/>
      <family val="2"/>
    </font>
    <font>
      <sz val="8.5"/>
      <color indexed="9"/>
      <name val="Arial"/>
      <family val="2"/>
    </font>
    <font>
      <sz val="8.5"/>
      <color indexed="8"/>
      <name val="Arial"/>
    </font>
    <font>
      <sz val="10"/>
      <color indexed="8"/>
      <name val="Arial"/>
    </font>
    <font>
      <i/>
      <sz val="6"/>
      <color indexed="9"/>
      <name val="Arial"/>
      <family val="2"/>
    </font>
    <font>
      <b/>
      <sz val="8.5"/>
      <color indexed="8"/>
      <name val="Arial"/>
      <family val="2"/>
    </font>
    <font>
      <sz val="10"/>
      <color indexed="8"/>
      <name val="Arial"/>
      <family val="2"/>
    </font>
    <font>
      <b/>
      <sz val="8.5"/>
      <color indexed="8"/>
      <name val="Arial"/>
    </font>
    <font>
      <b/>
      <sz val="10"/>
      <color indexed="8"/>
      <name val="Arial"/>
    </font>
    <font>
      <b/>
      <sz val="8.5"/>
      <name val="Arial"/>
    </font>
    <font>
      <i/>
      <sz val="8.5"/>
      <name val="Arial"/>
      <family val="2"/>
    </font>
    <font>
      <i/>
      <sz val="8.5"/>
      <color indexed="9"/>
      <name val="Arial"/>
      <family val="2"/>
    </font>
    <font>
      <sz val="11"/>
      <name val="Arial"/>
      <family val="2"/>
    </font>
    <font>
      <sz val="14"/>
      <name val="Arial"/>
      <family val="2"/>
    </font>
    <font>
      <sz val="14"/>
      <color indexed="9"/>
      <name val="Arial"/>
      <family val="2"/>
    </font>
    <font>
      <b/>
      <sz val="7"/>
      <name val="Arial"/>
      <family val="2"/>
    </font>
    <font>
      <b/>
      <sz val="7"/>
      <color indexed="8"/>
      <name val="Arial"/>
      <family val="2"/>
    </font>
    <font>
      <b/>
      <sz val="7"/>
      <color indexed="9"/>
      <name val="Arial"/>
      <family val="2"/>
    </font>
    <font>
      <sz val="7"/>
      <color indexed="8"/>
      <name val="Arial"/>
      <family val="2"/>
    </font>
    <font>
      <sz val="8.5"/>
      <name val="Arial"/>
      <family val="2"/>
      <charset val="161"/>
    </font>
    <font>
      <i/>
      <sz val="8"/>
      <color indexed="10"/>
      <name val="Arial"/>
      <family val="2"/>
      <charset val="161"/>
    </font>
    <font>
      <b/>
      <sz val="8"/>
      <color indexed="8"/>
      <name val="Tahoma"/>
      <family val="2"/>
      <charset val="161"/>
    </font>
  </fonts>
  <fills count="6">
    <fill>
      <patternFill patternType="none"/>
    </fill>
    <fill>
      <patternFill patternType="gray125"/>
    </fill>
    <fill>
      <patternFill patternType="solid">
        <fgColor indexed="22"/>
        <bgColor indexed="64"/>
      </patternFill>
    </fill>
    <fill>
      <patternFill patternType="solid">
        <fgColor indexed="42"/>
        <bgColor indexed="64"/>
      </patternFill>
    </fill>
    <fill>
      <patternFill patternType="solid">
        <fgColor indexed="9"/>
        <bgColor indexed="64"/>
      </patternFill>
    </fill>
    <fill>
      <patternFill patternType="solid">
        <fgColor indexed="9"/>
        <bgColor indexed="8"/>
      </patternFill>
    </fill>
  </fills>
  <borders count="18">
    <border>
      <left/>
      <right/>
      <top/>
      <bottom/>
      <diagonal/>
    </border>
    <border>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8"/>
      </right>
      <top/>
      <bottom style="thin">
        <color indexed="64"/>
      </bottom>
      <diagonal/>
    </border>
  </borders>
  <cellStyleXfs count="2">
    <xf numFmtId="0" fontId="0" fillId="0" borderId="0"/>
    <xf numFmtId="164" fontId="1" fillId="0" borderId="0" applyFont="0" applyFill="0" applyBorder="0" applyAlignment="0" applyProtection="0"/>
  </cellStyleXfs>
  <cellXfs count="140">
    <xf numFmtId="0" fontId="0" fillId="0" borderId="0" xfId="0"/>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9" fillId="0" borderId="0" xfId="0" applyNumberFormat="1" applyFont="1"/>
    <xf numFmtId="49" fontId="10" fillId="0" borderId="0" xfId="0" applyNumberFormat="1" applyFont="1"/>
    <xf numFmtId="49" fontId="11" fillId="0" borderId="0" xfId="0" applyNumberFormat="1" applyFont="1"/>
    <xf numFmtId="0" fontId="10" fillId="0" borderId="0" xfId="0" applyFont="1"/>
    <xf numFmtId="49" fontId="12" fillId="2" borderId="0" xfId="0" applyNumberFormat="1" applyFont="1" applyFill="1" applyAlignment="1">
      <alignment vertical="center"/>
    </xf>
    <xf numFmtId="49" fontId="13" fillId="2" borderId="0" xfId="0" applyNumberFormat="1" applyFont="1" applyFill="1" applyAlignment="1">
      <alignment vertical="center"/>
    </xf>
    <xf numFmtId="49" fontId="14" fillId="2" borderId="0" xfId="0" applyNumberFormat="1" applyFont="1" applyFill="1" applyAlignment="1">
      <alignment horizontal="right" vertical="center"/>
    </xf>
    <xf numFmtId="0" fontId="15" fillId="0" borderId="0" xfId="0" applyFont="1" applyAlignment="1">
      <alignment vertical="center"/>
    </xf>
    <xf numFmtId="49" fontId="16" fillId="0" borderId="1" xfId="0" applyNumberFormat="1" applyFont="1" applyBorder="1" applyAlignment="1">
      <alignment vertical="center"/>
    </xf>
    <xf numFmtId="49" fontId="0" fillId="0" borderId="1" xfId="0" applyNumberFormat="1" applyFont="1" applyBorder="1" applyAlignment="1">
      <alignment vertical="center"/>
    </xf>
    <xf numFmtId="49" fontId="17" fillId="0" borderId="1" xfId="0" applyNumberFormat="1" applyFont="1" applyBorder="1" applyAlignment="1">
      <alignment vertical="center"/>
    </xf>
    <xf numFmtId="49" fontId="16" fillId="0" borderId="1" xfId="1" applyNumberFormat="1" applyFont="1" applyBorder="1" applyAlignment="1" applyProtection="1">
      <alignment vertical="center"/>
      <protection locked="0"/>
    </xf>
    <xf numFmtId="0" fontId="18" fillId="0" borderId="1" xfId="0" applyFont="1" applyBorder="1" applyAlignment="1">
      <alignment horizontal="left" vertical="center"/>
    </xf>
    <xf numFmtId="49" fontId="18" fillId="0" borderId="1" xfId="0" applyNumberFormat="1" applyFont="1" applyBorder="1" applyAlignment="1">
      <alignment horizontal="right" vertical="center"/>
    </xf>
    <xf numFmtId="0" fontId="16" fillId="0" borderId="0" xfId="0" applyFont="1" applyAlignment="1">
      <alignment vertical="center"/>
    </xf>
    <xf numFmtId="49" fontId="19" fillId="2" borderId="0" xfId="0" applyNumberFormat="1" applyFont="1" applyFill="1" applyAlignment="1">
      <alignment horizontal="right" vertical="center"/>
    </xf>
    <xf numFmtId="49" fontId="19" fillId="2" borderId="0" xfId="0" applyNumberFormat="1" applyFont="1" applyFill="1" applyAlignment="1">
      <alignment horizontal="center" vertical="center"/>
    </xf>
    <xf numFmtId="49" fontId="19" fillId="2" borderId="0" xfId="0" applyNumberFormat="1" applyFont="1" applyFill="1" applyAlignment="1">
      <alignment horizontal="left" vertical="center"/>
    </xf>
    <xf numFmtId="49" fontId="20" fillId="2" borderId="0" xfId="0" applyNumberFormat="1" applyFont="1" applyFill="1" applyAlignment="1">
      <alignment horizontal="center" vertical="center"/>
    </xf>
    <xf numFmtId="49" fontId="20" fillId="2" borderId="0" xfId="0" applyNumberFormat="1" applyFont="1" applyFill="1" applyAlignment="1">
      <alignment vertical="center"/>
    </xf>
    <xf numFmtId="49" fontId="15" fillId="2" borderId="0" xfId="0" applyNumberFormat="1" applyFont="1" applyFill="1" applyAlignment="1">
      <alignment horizontal="right" vertical="center"/>
    </xf>
    <xf numFmtId="49" fontId="15" fillId="0" borderId="0" xfId="0" applyNumberFormat="1" applyFont="1" applyAlignment="1">
      <alignment horizontal="center" vertical="center"/>
    </xf>
    <xf numFmtId="0" fontId="15" fillId="0" borderId="0" xfId="0" applyFont="1" applyAlignment="1">
      <alignment horizontal="center" vertical="center"/>
    </xf>
    <xf numFmtId="49" fontId="15" fillId="0" borderId="0" xfId="0" applyNumberFormat="1" applyFont="1" applyAlignment="1">
      <alignment horizontal="left" vertical="center"/>
    </xf>
    <xf numFmtId="49" fontId="0" fillId="0" borderId="0" xfId="0" applyNumberFormat="1" applyFont="1" applyAlignment="1">
      <alignment vertical="center"/>
    </xf>
    <xf numFmtId="49" fontId="21" fillId="0" borderId="0" xfId="0" applyNumberFormat="1" applyFont="1" applyAlignment="1">
      <alignment horizontal="center" vertical="center"/>
    </xf>
    <xf numFmtId="49" fontId="21" fillId="0" borderId="0" xfId="0" applyNumberFormat="1" applyFont="1" applyAlignment="1">
      <alignment vertical="center"/>
    </xf>
    <xf numFmtId="49" fontId="22" fillId="2" borderId="0" xfId="0" applyNumberFormat="1" applyFont="1" applyFill="1" applyAlignment="1">
      <alignment horizontal="center" vertical="center"/>
    </xf>
    <xf numFmtId="0" fontId="23" fillId="0" borderId="2" xfId="0" applyFont="1" applyBorder="1" applyAlignment="1">
      <alignment vertical="center"/>
    </xf>
    <xf numFmtId="0" fontId="24" fillId="3" borderId="2" xfId="0" applyFont="1" applyFill="1" applyBorder="1" applyAlignment="1">
      <alignment horizontal="center" vertical="center"/>
    </xf>
    <xf numFmtId="0" fontId="22" fillId="0" borderId="2" xfId="0" applyFont="1" applyBorder="1" applyAlignment="1">
      <alignment vertical="center"/>
    </xf>
    <xf numFmtId="0" fontId="25" fillId="0" borderId="2" xfId="0" applyFont="1" applyBorder="1" applyAlignment="1">
      <alignment horizontal="center" vertical="center"/>
    </xf>
    <xf numFmtId="0" fontId="25" fillId="0" borderId="0" xfId="0" applyFont="1" applyAlignment="1">
      <alignment vertical="center"/>
    </xf>
    <xf numFmtId="0" fontId="26" fillId="4" borderId="0" xfId="0" applyFont="1" applyFill="1" applyAlignment="1">
      <alignment vertical="center"/>
    </xf>
    <xf numFmtId="0" fontId="27" fillId="4" borderId="0" xfId="0" applyFont="1" applyFill="1" applyAlignment="1">
      <alignment vertical="center"/>
    </xf>
    <xf numFmtId="49" fontId="26" fillId="4" borderId="0" xfId="0" applyNumberFormat="1" applyFont="1" applyFill="1" applyAlignment="1">
      <alignment vertical="center"/>
    </xf>
    <xf numFmtId="49" fontId="27" fillId="4" borderId="0" xfId="0" applyNumberFormat="1" applyFont="1" applyFill="1" applyAlignment="1">
      <alignment vertical="center"/>
    </xf>
    <xf numFmtId="0" fontId="10" fillId="4" borderId="0" xfId="0" applyFont="1" applyFill="1" applyAlignment="1">
      <alignment vertical="center"/>
    </xf>
    <xf numFmtId="0" fontId="10" fillId="0" borderId="0" xfId="0" applyFont="1" applyAlignment="1">
      <alignment vertical="center"/>
    </xf>
    <xf numFmtId="0" fontId="10" fillId="0" borderId="3" xfId="0" applyFont="1" applyBorder="1" applyAlignment="1">
      <alignment vertical="center"/>
    </xf>
    <xf numFmtId="49" fontId="26" fillId="2" borderId="0" xfId="0" applyNumberFormat="1" applyFont="1" applyFill="1" applyAlignment="1">
      <alignment horizontal="center" vertical="center"/>
    </xf>
    <xf numFmtId="0" fontId="26"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0" fillId="0" borderId="0" xfId="0" applyFont="1" applyAlignment="1">
      <alignment horizontal="right" vertical="center"/>
    </xf>
    <xf numFmtId="0" fontId="30" fillId="5" borderId="4" xfId="0" applyFont="1" applyFill="1" applyBorder="1" applyAlignment="1">
      <alignment horizontal="right" vertical="center"/>
    </xf>
    <xf numFmtId="0" fontId="25" fillId="0" borderId="2" xfId="0" applyFont="1" applyBorder="1" applyAlignment="1">
      <alignment vertical="center"/>
    </xf>
    <xf numFmtId="0" fontId="10" fillId="0" borderId="5" xfId="0" applyFont="1" applyBorder="1" applyAlignment="1">
      <alignment vertical="center"/>
    </xf>
    <xf numFmtId="0" fontId="26" fillId="0" borderId="2" xfId="0" applyFont="1" applyBorder="1" applyAlignment="1">
      <alignment vertical="center"/>
    </xf>
    <xf numFmtId="0" fontId="25" fillId="0" borderId="6" xfId="0" applyFont="1" applyBorder="1" applyAlignment="1">
      <alignment horizontal="center" vertical="center"/>
    </xf>
    <xf numFmtId="0" fontId="25" fillId="0" borderId="7" xfId="0" applyFont="1" applyBorder="1" applyAlignment="1">
      <alignment horizontal="left" vertical="center"/>
    </xf>
    <xf numFmtId="0" fontId="24" fillId="0" borderId="0" xfId="0" applyFont="1" applyAlignment="1">
      <alignment horizontal="center" vertical="center"/>
    </xf>
    <xf numFmtId="0" fontId="25" fillId="0" borderId="0" xfId="0" applyFont="1" applyAlignment="1">
      <alignment horizontal="center" vertical="center"/>
    </xf>
    <xf numFmtId="0" fontId="30" fillId="5" borderId="7" xfId="0" applyFont="1" applyFill="1" applyBorder="1" applyAlignment="1">
      <alignment horizontal="right" vertical="center"/>
    </xf>
    <xf numFmtId="49" fontId="25" fillId="0" borderId="2" xfId="0" applyNumberFormat="1" applyFont="1" applyBorder="1" applyAlignment="1">
      <alignment vertical="center"/>
    </xf>
    <xf numFmtId="49" fontId="25" fillId="0" borderId="0" xfId="0" applyNumberFormat="1" applyFont="1" applyAlignment="1">
      <alignment vertical="center"/>
    </xf>
    <xf numFmtId="0" fontId="25" fillId="0" borderId="7" xfId="0" applyFont="1" applyBorder="1" applyAlignment="1">
      <alignment vertical="center"/>
    </xf>
    <xf numFmtId="49" fontId="25" fillId="0" borderId="7" xfId="0" applyNumberFormat="1" applyFont="1" applyBorder="1" applyAlignment="1">
      <alignment vertical="center"/>
    </xf>
    <xf numFmtId="0" fontId="25" fillId="0" borderId="6" xfId="0" applyFont="1" applyBorder="1" applyAlignment="1">
      <alignment vertical="center"/>
    </xf>
    <xf numFmtId="0" fontId="31" fillId="0" borderId="6" xfId="0" applyFont="1" applyBorder="1" applyAlignment="1">
      <alignment horizontal="center" vertical="center"/>
    </xf>
    <xf numFmtId="0" fontId="32" fillId="0" borderId="0" xfId="0" applyFont="1" applyAlignment="1">
      <alignment vertical="center"/>
    </xf>
    <xf numFmtId="0" fontId="33" fillId="0" borderId="0" xfId="0" applyFont="1" applyAlignment="1">
      <alignment vertical="center"/>
    </xf>
    <xf numFmtId="0" fontId="31" fillId="0" borderId="2" xfId="0" applyFont="1" applyBorder="1" applyAlignment="1">
      <alignment horizontal="center" vertical="center"/>
    </xf>
    <xf numFmtId="0" fontId="27" fillId="4" borderId="7" xfId="0" applyFont="1" applyFill="1" applyBorder="1" applyAlignment="1">
      <alignment vertical="center"/>
    </xf>
    <xf numFmtId="0" fontId="10" fillId="0" borderId="8" xfId="0" applyFont="1" applyBorder="1" applyAlignment="1">
      <alignment vertical="center"/>
    </xf>
    <xf numFmtId="49" fontId="25" fillId="0" borderId="6" xfId="0" applyNumberFormat="1" applyFont="1" applyBorder="1" applyAlignment="1">
      <alignment vertical="center"/>
    </xf>
    <xf numFmtId="0" fontId="34" fillId="0" borderId="0" xfId="0" applyFont="1" applyAlignment="1">
      <alignment vertical="center"/>
    </xf>
    <xf numFmtId="0" fontId="27" fillId="4" borderId="2" xfId="0" applyFont="1" applyFill="1" applyBorder="1" applyAlignment="1">
      <alignment vertical="center"/>
    </xf>
    <xf numFmtId="49" fontId="35" fillId="2" borderId="0" xfId="0" applyNumberFormat="1" applyFont="1" applyFill="1" applyAlignment="1">
      <alignment horizontal="center" vertical="center"/>
    </xf>
    <xf numFmtId="0" fontId="27" fillId="4" borderId="6" xfId="0" applyFont="1" applyFill="1" applyBorder="1" applyAlignment="1">
      <alignment vertical="center"/>
    </xf>
    <xf numFmtId="0" fontId="36" fillId="4" borderId="0" xfId="0" applyFont="1" applyFill="1" applyAlignment="1">
      <alignment horizontal="right" vertical="center"/>
    </xf>
    <xf numFmtId="0" fontId="37" fillId="0" borderId="0" xfId="0" applyFont="1" applyAlignment="1">
      <alignment vertical="center"/>
    </xf>
    <xf numFmtId="0" fontId="25" fillId="0" borderId="6" xfId="0" applyFont="1" applyBorder="1" applyAlignment="1">
      <alignment horizontal="right" vertical="center"/>
    </xf>
    <xf numFmtId="0" fontId="30" fillId="5" borderId="0" xfId="0" applyFont="1" applyFill="1" applyAlignment="1">
      <alignment horizontal="right" vertical="center"/>
    </xf>
    <xf numFmtId="49" fontId="10" fillId="4" borderId="0" xfId="0" applyNumberFormat="1" applyFont="1" applyFill="1" applyAlignment="1">
      <alignment vertical="center"/>
    </xf>
    <xf numFmtId="49" fontId="38" fillId="4" borderId="0" xfId="0" applyNumberFormat="1" applyFont="1" applyFill="1" applyAlignment="1">
      <alignment horizontal="center" vertical="center"/>
    </xf>
    <xf numFmtId="49" fontId="39" fillId="0" borderId="0" xfId="0" applyNumberFormat="1" applyFont="1" applyAlignment="1">
      <alignment vertical="center"/>
    </xf>
    <xf numFmtId="49" fontId="40" fillId="0" borderId="0" xfId="0" applyNumberFormat="1" applyFont="1" applyAlignment="1">
      <alignment horizontal="center" vertical="center"/>
    </xf>
    <xf numFmtId="49" fontId="39" fillId="4" borderId="0" xfId="0" applyNumberFormat="1" applyFont="1" applyFill="1" applyAlignment="1">
      <alignment vertical="center"/>
    </xf>
    <xf numFmtId="49" fontId="40" fillId="4" borderId="0" xfId="0" applyNumberFormat="1" applyFont="1" applyFill="1" applyAlignment="1">
      <alignment vertical="center"/>
    </xf>
    <xf numFmtId="0" fontId="0" fillId="4" borderId="0" xfId="0" applyFill="1" applyAlignment="1">
      <alignment vertical="center"/>
    </xf>
    <xf numFmtId="0" fontId="0" fillId="0" borderId="0" xfId="0" applyAlignment="1">
      <alignment vertical="center"/>
    </xf>
    <xf numFmtId="0" fontId="41" fillId="2" borderId="9" xfId="0" applyFont="1" applyFill="1" applyBorder="1" applyAlignment="1">
      <alignment vertical="center"/>
    </xf>
    <xf numFmtId="0" fontId="41" fillId="2" borderId="10" xfId="0" applyFont="1" applyFill="1" applyBorder="1" applyAlignment="1">
      <alignment vertical="center"/>
    </xf>
    <xf numFmtId="0" fontId="41" fillId="2" borderId="11" xfId="0" applyFont="1" applyFill="1" applyBorder="1" applyAlignment="1">
      <alignment vertical="center"/>
    </xf>
    <xf numFmtId="49" fontId="42" fillId="2" borderId="10" xfId="0" applyNumberFormat="1" applyFont="1" applyFill="1" applyBorder="1" applyAlignment="1">
      <alignment horizontal="center" vertical="center"/>
    </xf>
    <xf numFmtId="49" fontId="42" fillId="2" borderId="10" xfId="0" applyNumberFormat="1" applyFont="1" applyFill="1" applyBorder="1" applyAlignment="1">
      <alignment vertical="center"/>
    </xf>
    <xf numFmtId="49" fontId="42" fillId="2" borderId="10" xfId="0" applyNumberFormat="1" applyFont="1" applyFill="1" applyBorder="1" applyAlignment="1">
      <alignment horizontal="centerContinuous" vertical="center"/>
    </xf>
    <xf numFmtId="49" fontId="42" fillId="2" borderId="12" xfId="0" applyNumberFormat="1" applyFont="1" applyFill="1" applyBorder="1" applyAlignment="1">
      <alignment horizontal="centerContinuous" vertical="center"/>
    </xf>
    <xf numFmtId="49" fontId="43" fillId="2" borderId="10" xfId="0" applyNumberFormat="1" applyFont="1" applyFill="1" applyBorder="1" applyAlignment="1">
      <alignment vertical="center"/>
    </xf>
    <xf numFmtId="49" fontId="43" fillId="2" borderId="12" xfId="0" applyNumberFormat="1" applyFont="1" applyFill="1" applyBorder="1" applyAlignment="1">
      <alignment vertical="center"/>
    </xf>
    <xf numFmtId="49" fontId="41" fillId="2" borderId="10" xfId="0" applyNumberFormat="1" applyFont="1" applyFill="1" applyBorder="1" applyAlignment="1">
      <alignment horizontal="left" vertical="center"/>
    </xf>
    <xf numFmtId="49" fontId="41" fillId="0" borderId="10" xfId="0" applyNumberFormat="1" applyFont="1" applyBorder="1" applyAlignment="1">
      <alignment horizontal="left" vertical="center"/>
    </xf>
    <xf numFmtId="49" fontId="43" fillId="4" borderId="12" xfId="0" applyNumberFormat="1" applyFont="1" applyFill="1" applyBorder="1" applyAlignment="1">
      <alignment vertical="center"/>
    </xf>
    <xf numFmtId="0" fontId="19" fillId="0" borderId="0" xfId="0" applyFont="1" applyAlignment="1">
      <alignment vertical="center"/>
    </xf>
    <xf numFmtId="49" fontId="19" fillId="0" borderId="13" xfId="0" applyNumberFormat="1" applyFont="1" applyBorder="1" applyAlignment="1">
      <alignment vertical="center"/>
    </xf>
    <xf numFmtId="49" fontId="19" fillId="0" borderId="0" xfId="0" applyNumberFormat="1" applyFont="1" applyAlignment="1">
      <alignment vertical="center"/>
    </xf>
    <xf numFmtId="49" fontId="19" fillId="0" borderId="7" xfId="0" applyNumberFormat="1" applyFont="1" applyBorder="1" applyAlignment="1">
      <alignment horizontal="right" vertical="center"/>
    </xf>
    <xf numFmtId="49" fontId="19" fillId="0" borderId="0" xfId="0" applyNumberFormat="1" applyFont="1" applyAlignment="1">
      <alignment horizontal="center" vertical="center"/>
    </xf>
    <xf numFmtId="0" fontId="19" fillId="4" borderId="0" xfId="0" applyFont="1" applyFill="1" applyAlignment="1">
      <alignment vertical="center"/>
    </xf>
    <xf numFmtId="49" fontId="19" fillId="4" borderId="0" xfId="0" applyNumberFormat="1" applyFont="1" applyFill="1" applyAlignment="1">
      <alignment horizontal="center" vertical="center"/>
    </xf>
    <xf numFmtId="49" fontId="19" fillId="4" borderId="7" xfId="0" applyNumberFormat="1" applyFont="1" applyFill="1" applyBorder="1" applyAlignment="1">
      <alignment vertical="center"/>
    </xf>
    <xf numFmtId="49" fontId="44" fillId="0" borderId="0" xfId="0" applyNumberFormat="1" applyFont="1" applyAlignment="1">
      <alignment horizontal="center" vertical="center"/>
    </xf>
    <xf numFmtId="49" fontId="20" fillId="0" borderId="0" xfId="0" applyNumberFormat="1" applyFont="1" applyAlignment="1">
      <alignment vertical="center"/>
    </xf>
    <xf numFmtId="49" fontId="20" fillId="0" borderId="7" xfId="0" applyNumberFormat="1" applyFont="1" applyBorder="1" applyAlignment="1">
      <alignment vertical="center"/>
    </xf>
    <xf numFmtId="49" fontId="41" fillId="2" borderId="14" xfId="0" applyNumberFormat="1" applyFont="1" applyFill="1" applyBorder="1" applyAlignment="1">
      <alignment vertical="center"/>
    </xf>
    <xf numFmtId="49" fontId="41" fillId="2" borderId="15" xfId="0" applyNumberFormat="1" applyFont="1" applyFill="1" applyBorder="1" applyAlignment="1">
      <alignment vertical="center"/>
    </xf>
    <xf numFmtId="49" fontId="20" fillId="2" borderId="7" xfId="0" applyNumberFormat="1" applyFont="1" applyFill="1" applyBorder="1" applyAlignment="1">
      <alignment vertical="center"/>
    </xf>
    <xf numFmtId="0" fontId="19" fillId="0" borderId="2" xfId="0" applyFont="1" applyBorder="1" applyAlignment="1">
      <alignment vertical="center"/>
    </xf>
    <xf numFmtId="49" fontId="20" fillId="0" borderId="2" xfId="0" applyNumberFormat="1" applyFont="1" applyBorder="1" applyAlignment="1">
      <alignment vertical="center"/>
    </xf>
    <xf numFmtId="49" fontId="19" fillId="0" borderId="2" xfId="0" applyNumberFormat="1" applyFont="1" applyBorder="1" applyAlignment="1">
      <alignment vertical="center"/>
    </xf>
    <xf numFmtId="49" fontId="20" fillId="0" borderId="6" xfId="0" applyNumberFormat="1" applyFont="1" applyBorder="1" applyAlignment="1">
      <alignment vertical="center"/>
    </xf>
    <xf numFmtId="49" fontId="19" fillId="0" borderId="16" xfId="0" applyNumberFormat="1" applyFont="1" applyBorder="1" applyAlignment="1">
      <alignment vertical="center"/>
    </xf>
    <xf numFmtId="49" fontId="19" fillId="0" borderId="6" xfId="0" applyNumberFormat="1" applyFont="1" applyBorder="1" applyAlignment="1">
      <alignment horizontal="right" vertical="center"/>
    </xf>
    <xf numFmtId="0" fontId="19" fillId="2" borderId="13" xfId="0" applyFont="1" applyFill="1" applyBorder="1" applyAlignment="1">
      <alignment vertical="center"/>
    </xf>
    <xf numFmtId="49" fontId="19" fillId="2" borderId="7" xfId="0" applyNumberFormat="1" applyFont="1" applyFill="1" applyBorder="1" applyAlignment="1">
      <alignment horizontal="right" vertical="center"/>
    </xf>
    <xf numFmtId="0" fontId="41" fillId="2" borderId="16" xfId="0" applyFont="1" applyFill="1" applyBorder="1" applyAlignment="1">
      <alignment vertical="center"/>
    </xf>
    <xf numFmtId="0" fontId="41" fillId="2" borderId="2" xfId="0" applyFont="1" applyFill="1" applyBorder="1" applyAlignment="1">
      <alignment vertical="center"/>
    </xf>
    <xf numFmtId="0" fontId="41" fillId="2" borderId="17" xfId="0" applyFont="1" applyFill="1" applyBorder="1" applyAlignment="1">
      <alignment vertical="center"/>
    </xf>
    <xf numFmtId="0" fontId="19" fillId="0" borderId="7" xfId="0" applyFont="1" applyBorder="1" applyAlignment="1">
      <alignment horizontal="right" vertical="center"/>
    </xf>
    <xf numFmtId="0" fontId="19" fillId="0" borderId="6" xfId="0" applyFont="1" applyBorder="1" applyAlignment="1">
      <alignment horizontal="right" vertical="center"/>
    </xf>
    <xf numFmtId="49" fontId="19" fillId="0" borderId="2" xfId="0" applyNumberFormat="1" applyFont="1" applyBorder="1" applyAlignment="1">
      <alignment horizontal="center" vertical="center"/>
    </xf>
    <xf numFmtId="0" fontId="19" fillId="4" borderId="2" xfId="0" applyFont="1" applyFill="1" applyBorder="1" applyAlignment="1">
      <alignment vertical="center"/>
    </xf>
    <xf numFmtId="49" fontId="19" fillId="4" borderId="2" xfId="0" applyNumberFormat="1" applyFont="1" applyFill="1" applyBorder="1" applyAlignment="1">
      <alignment horizontal="center" vertical="center"/>
    </xf>
    <xf numFmtId="49" fontId="19" fillId="4" borderId="6" xfId="0" applyNumberFormat="1" applyFont="1" applyFill="1" applyBorder="1" applyAlignment="1">
      <alignment vertical="center"/>
    </xf>
    <xf numFmtId="49" fontId="44" fillId="0" borderId="2" xfId="0" applyNumberFormat="1" applyFont="1" applyBorder="1" applyAlignment="1">
      <alignment horizontal="center" vertical="center"/>
    </xf>
    <xf numFmtId="0" fontId="30" fillId="5" borderId="6" xfId="0" applyFont="1" applyFill="1" applyBorder="1" applyAlignment="1">
      <alignment horizontal="right" vertical="center"/>
    </xf>
    <xf numFmtId="0" fontId="20" fillId="0" borderId="0" xfId="0" applyFont="1"/>
    <xf numFmtId="0" fontId="11" fillId="0" borderId="0" xfId="0" applyFont="1"/>
    <xf numFmtId="0" fontId="45" fillId="0" borderId="2" xfId="0" applyFont="1" applyBorder="1" applyAlignment="1">
      <alignment vertical="center"/>
    </xf>
    <xf numFmtId="14" fontId="16" fillId="0" borderId="1" xfId="0" applyNumberFormat="1" applyFont="1" applyBorder="1" applyAlignment="1">
      <alignment horizontal="left" vertical="center"/>
    </xf>
    <xf numFmtId="0" fontId="22" fillId="0" borderId="2" xfId="0" applyFont="1" applyBorder="1" applyAlignment="1">
      <alignment horizontal="center" vertical="center"/>
    </xf>
  </cellXfs>
  <cellStyles count="2">
    <cellStyle name="Currency" xfId="1" builtinId="4"/>
    <cellStyle name="Normal" xfId="0" builtinId="0"/>
  </cellStyles>
  <dxfs count="11">
    <dxf>
      <font>
        <b/>
        <i val="0"/>
        <condense val="0"/>
        <extend val="0"/>
        <color indexed="8"/>
      </font>
      <fill>
        <patternFill patternType="solid">
          <bgColor indexed="42"/>
        </patternFill>
      </fill>
    </dxf>
    <dxf>
      <font>
        <i val="0"/>
        <condense val="0"/>
        <extend val="0"/>
        <color indexed="9"/>
      </font>
      <fill>
        <patternFill>
          <bgColor indexed="42"/>
        </patternFill>
      </fill>
    </dxf>
    <dxf>
      <font>
        <i val="0"/>
        <condense val="0"/>
        <extend val="0"/>
        <color indexed="9"/>
      </font>
    </dxf>
    <dxf>
      <font>
        <i val="0"/>
        <condense val="0"/>
        <extend val="0"/>
        <color indexed="9"/>
      </font>
    </dxf>
    <dxf>
      <font>
        <b/>
        <i val="0"/>
        <condense val="0"/>
        <extend val="0"/>
      </font>
    </dxf>
    <dxf>
      <font>
        <b/>
        <i val="0"/>
        <condense val="0"/>
        <extend val="0"/>
      </font>
    </dxf>
    <dxf>
      <font>
        <b/>
        <i val="0"/>
        <condense val="0"/>
        <extend val="0"/>
        <color indexed="8"/>
      </font>
      <fill>
        <patternFill patternType="solid">
          <bgColor indexed="42"/>
        </patternFill>
      </fill>
    </dxf>
    <dxf>
      <font>
        <i val="0"/>
        <condense val="0"/>
        <extend val="0"/>
        <color indexed="11"/>
      </font>
    </dxf>
    <dxf>
      <font>
        <b/>
        <i val="0"/>
        <condense val="0"/>
        <extend val="0"/>
        <color indexed="11"/>
      </font>
    </dxf>
    <dxf>
      <font>
        <b val="0"/>
        <i/>
        <condense val="0"/>
        <extend val="0"/>
        <color indexed="1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9525</xdr:colOff>
      <xdr:row>0</xdr:row>
      <xdr:rowOff>9525</xdr:rowOff>
    </xdr:from>
    <xdr:to>
      <xdr:col>16</xdr:col>
      <xdr:colOff>104775</xdr:colOff>
      <xdr:row>2</xdr:row>
      <xdr:rowOff>0</xdr:rowOff>
    </xdr:to>
    <xdr:pic>
      <xdr:nvPicPr>
        <xdr:cNvPr id="1039" name="Picture 4" descr="new ITFn44h"/>
        <xdr:cNvPicPr>
          <a:picLocks noChangeAspect="1" noChangeArrowheads="1"/>
        </xdr:cNvPicPr>
      </xdr:nvPicPr>
      <xdr:blipFill>
        <a:blip xmlns:r="http://schemas.openxmlformats.org/officeDocument/2006/relationships" r:embed="rId1" cstate="print"/>
        <a:srcRect/>
        <a:stretch>
          <a:fillRect/>
        </a:stretch>
      </xdr:blipFill>
      <xdr:spPr bwMode="auto">
        <a:xfrm>
          <a:off x="6105525" y="9525"/>
          <a:ext cx="923925" cy="4286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OURNAMENT/B14SMD_1.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Week SetUp"/>
      <sheetName val="Boys Si Main Draw Prep"/>
      <sheetName val="Boys Si Main 24&amp;32"/>
      <sheetName val="B14SMD_1"/>
    </sheetNames>
    <definedNames>
      <definedName name="Jun_Hide_CU"/>
      <definedName name="Jun_Show_CU"/>
    </definedNames>
    <sheetDataSet>
      <sheetData sheetId="0" refreshError="1">
        <row r="6">
          <cell r="A6" t="str">
            <v>1ο ΕΝΩΣΙΑΚΟ</v>
          </cell>
        </row>
        <row r="8">
          <cell r="A8" t="str">
            <v>OPEN JUNIOR</v>
          </cell>
        </row>
      </sheetData>
      <sheetData sheetId="1" refreshError="1">
        <row r="5">
          <cell r="R5">
            <v>0</v>
          </cell>
        </row>
        <row r="7">
          <cell r="A7">
            <v>1</v>
          </cell>
          <cell r="B7" t="str">
            <v>ΑΝΑΓΝΩΣΤΟΠΟΥΛΟΣ</v>
          </cell>
          <cell r="C7" t="str">
            <v>ΧΑΡΑΛΑΜΠΟΣ-ΧΡΗΣΤΟΣ</v>
          </cell>
          <cell r="D7" t="str">
            <v>Α.Ε.Τ.ΝΙΚΗ ΠΑΤΡΩΝ</v>
          </cell>
          <cell r="E7">
            <v>1994</v>
          </cell>
          <cell r="F7" t="str">
            <v>21864</v>
          </cell>
          <cell r="M7">
            <v>999</v>
          </cell>
          <cell r="Q7">
            <v>999</v>
          </cell>
        </row>
        <row r="8">
          <cell r="A8">
            <v>2</v>
          </cell>
          <cell r="B8" t="str">
            <v>ΓΕΩΡΓΟΠΟΥΛΟΣ</v>
          </cell>
          <cell r="C8" t="str">
            <v>ΘΕΟΔΩΡΟΣ</v>
          </cell>
          <cell r="D8" t="str">
            <v>Α.Ε.Τ.ΝΙΚΗ ΠΑΤΡΩΝ</v>
          </cell>
          <cell r="E8">
            <v>1994</v>
          </cell>
          <cell r="F8" t="str">
            <v>22235</v>
          </cell>
          <cell r="M8">
            <v>999</v>
          </cell>
          <cell r="Q8">
            <v>999</v>
          </cell>
        </row>
        <row r="9">
          <cell r="A9">
            <v>3</v>
          </cell>
          <cell r="B9" t="str">
            <v>ΓΙΑΝΝΑΚΟΠΟΥΛΟΣ</v>
          </cell>
          <cell r="C9" t="str">
            <v>ΗΛΙΑΣ</v>
          </cell>
          <cell r="D9" t="str">
            <v>Α.Ε.Κ.ΤΡΙΠΟΛΗΣ</v>
          </cell>
          <cell r="E9">
            <v>1996</v>
          </cell>
          <cell r="F9" t="str">
            <v>23256</v>
          </cell>
          <cell r="M9">
            <v>999</v>
          </cell>
          <cell r="Q9">
            <v>999</v>
          </cell>
        </row>
        <row r="10">
          <cell r="A10">
            <v>4</v>
          </cell>
          <cell r="B10" t="str">
            <v>ΓΚΟΥΒΕΡΗΣ</v>
          </cell>
          <cell r="C10" t="str">
            <v>ΔΗΜΗΤΡΗΣ</v>
          </cell>
          <cell r="D10" t="str">
            <v>Ο.Α.ΑΡΓΟΥΣ</v>
          </cell>
          <cell r="E10">
            <v>1996</v>
          </cell>
          <cell r="F10" t="str">
            <v>25662</v>
          </cell>
          <cell r="M10">
            <v>999</v>
          </cell>
          <cell r="Q10">
            <v>999</v>
          </cell>
        </row>
        <row r="11">
          <cell r="A11">
            <v>5</v>
          </cell>
          <cell r="B11" t="str">
            <v xml:space="preserve">ΓΚΟΥΣΚΟΣ </v>
          </cell>
          <cell r="C11" t="str">
            <v>ΣΩΤΗΡΙΟΣ</v>
          </cell>
          <cell r="D11" t="str">
            <v>ΖΑΚΥΝΘΙΝΟΣ Α.Ο.</v>
          </cell>
          <cell r="E11">
            <v>1994</v>
          </cell>
          <cell r="F11" t="str">
            <v>20777</v>
          </cell>
          <cell r="M11">
            <v>999</v>
          </cell>
          <cell r="Q11">
            <v>999</v>
          </cell>
        </row>
        <row r="12">
          <cell r="A12">
            <v>6</v>
          </cell>
          <cell r="B12" t="str">
            <v>ΓΚΟΥΣΚΟΣ</v>
          </cell>
          <cell r="C12" t="str">
            <v>ΑΔΑΜΑΝΤΙΟΣ</v>
          </cell>
          <cell r="D12" t="str">
            <v>ΖΑΚΥΝΘΙΝΟΣ Α.Ο.</v>
          </cell>
          <cell r="E12">
            <v>1995</v>
          </cell>
          <cell r="F12" t="str">
            <v>22110</v>
          </cell>
          <cell r="M12">
            <v>999</v>
          </cell>
          <cell r="Q12">
            <v>999</v>
          </cell>
        </row>
        <row r="13">
          <cell r="A13">
            <v>7</v>
          </cell>
          <cell r="B13" t="str">
            <v>ΕΠΙΒΑΤΙΝΟΣ</v>
          </cell>
          <cell r="C13" t="str">
            <v>ΚΩΝΣΤΑΝΤΙΝΟΣ</v>
          </cell>
          <cell r="D13" t="str">
            <v>Ο.Α.ΚΟΡΙΝΘΟΥ</v>
          </cell>
          <cell r="E13">
            <v>1994</v>
          </cell>
          <cell r="F13" t="str">
            <v>22611</v>
          </cell>
          <cell r="M13">
            <v>999</v>
          </cell>
          <cell r="Q13">
            <v>999</v>
          </cell>
        </row>
        <row r="14">
          <cell r="A14">
            <v>8</v>
          </cell>
          <cell r="B14" t="str">
            <v xml:space="preserve">ΘΕΟΔΩΡΟΠΟΥΛΟΣ </v>
          </cell>
          <cell r="C14" t="str">
            <v>ΧΡΗΣΤΟΣ</v>
          </cell>
          <cell r="D14" t="str">
            <v>Α.Ε.Κ.ΤΡΙΠΟΛΗΣ</v>
          </cell>
          <cell r="E14">
            <v>1994</v>
          </cell>
          <cell r="F14" t="str">
            <v>19768</v>
          </cell>
          <cell r="M14">
            <v>999</v>
          </cell>
          <cell r="Q14">
            <v>999</v>
          </cell>
        </row>
        <row r="15">
          <cell r="A15">
            <v>9</v>
          </cell>
          <cell r="B15" t="str">
            <v>ΘΩΜΑΪΔΗΣ</v>
          </cell>
          <cell r="C15" t="str">
            <v>ΙΑΚΩΒΟΣ</v>
          </cell>
          <cell r="D15" t="str">
            <v>Ο.Α.ΚΟΡΙΝΘΟΥ</v>
          </cell>
          <cell r="E15">
            <v>1996</v>
          </cell>
          <cell r="F15" t="str">
            <v>22179</v>
          </cell>
          <cell r="M15">
            <v>999</v>
          </cell>
          <cell r="Q15">
            <v>999</v>
          </cell>
        </row>
        <row r="16">
          <cell r="A16">
            <v>10</v>
          </cell>
          <cell r="B16" t="str">
            <v>ΚΑΛΑΜΠΑΛΗΣ</v>
          </cell>
          <cell r="C16" t="str">
            <v>ΙΩΑΝΝΗΣ</v>
          </cell>
          <cell r="D16" t="str">
            <v>Ο.Α.ΑΡΓΟΥΣ</v>
          </cell>
          <cell r="E16">
            <v>1995</v>
          </cell>
          <cell r="F16" t="str">
            <v>22242</v>
          </cell>
          <cell r="M16">
            <v>999</v>
          </cell>
          <cell r="Q16">
            <v>999</v>
          </cell>
        </row>
        <row r="17">
          <cell r="A17">
            <v>11</v>
          </cell>
          <cell r="B17" t="str">
            <v>ΚΑΡΔΑΡΗΣ</v>
          </cell>
          <cell r="C17" t="str">
            <v>ΧΑΡΑΛΑΜΠΟΣ</v>
          </cell>
          <cell r="D17" t="str">
            <v>ΖΑΚΥΝΘΙΝΟΣ Α.Ο.</v>
          </cell>
          <cell r="E17">
            <v>1996</v>
          </cell>
          <cell r="F17" t="str">
            <v>21579</v>
          </cell>
          <cell r="M17">
            <v>999</v>
          </cell>
          <cell r="Q17">
            <v>999</v>
          </cell>
        </row>
        <row r="18">
          <cell r="A18">
            <v>12</v>
          </cell>
          <cell r="B18" t="str">
            <v>ΚΑΤΣΙΑΜΠΗΣ</v>
          </cell>
          <cell r="C18" t="str">
            <v>ΣΠΥΡΙΔΩΝ</v>
          </cell>
          <cell r="D18" t="str">
            <v>Ο.Α.ΑΡΓΟΥΣ</v>
          </cell>
          <cell r="E18">
            <v>1994</v>
          </cell>
          <cell r="F18" t="str">
            <v>22250</v>
          </cell>
          <cell r="M18">
            <v>999</v>
          </cell>
          <cell r="Q18">
            <v>999</v>
          </cell>
        </row>
        <row r="19">
          <cell r="A19">
            <v>13</v>
          </cell>
          <cell r="B19" t="str">
            <v>ΚΙΣΣΑΣ</v>
          </cell>
          <cell r="C19" t="str">
            <v>ΑΙΜΙΛΙΟΣ</v>
          </cell>
          <cell r="D19" t="str">
            <v>Ο.Α.ΚΟΡΙΝΘΟΥ</v>
          </cell>
          <cell r="E19">
            <v>1995</v>
          </cell>
          <cell r="F19" t="str">
            <v>22312</v>
          </cell>
          <cell r="M19">
            <v>999</v>
          </cell>
          <cell r="Q19">
            <v>999</v>
          </cell>
        </row>
        <row r="20">
          <cell r="A20">
            <v>14</v>
          </cell>
          <cell r="B20" t="str">
            <v>ΚΟΛΛΙΑΣ</v>
          </cell>
          <cell r="C20" t="str">
            <v>ΓΕΩΡΓΙΟΣ</v>
          </cell>
          <cell r="D20" t="str">
            <v>Α.Ε.Τ.ΝΙΚΗ ΠΑΤΡΩΝ</v>
          </cell>
          <cell r="E20">
            <v>1994</v>
          </cell>
          <cell r="F20" t="str">
            <v>24117</v>
          </cell>
          <cell r="M20">
            <v>999</v>
          </cell>
          <cell r="Q20">
            <v>999</v>
          </cell>
        </row>
        <row r="21">
          <cell r="A21">
            <v>15</v>
          </cell>
          <cell r="B21" t="str">
            <v xml:space="preserve">ΚΟΥΝΑΔΗΣ </v>
          </cell>
          <cell r="C21" t="str">
            <v>ΙΩΑΝΝΗΣ</v>
          </cell>
          <cell r="D21" t="str">
            <v>Ο.Α.ΚΑΛΑΜΑΤΑΣ</v>
          </cell>
          <cell r="E21">
            <v>1994</v>
          </cell>
          <cell r="F21" t="str">
            <v>19835</v>
          </cell>
          <cell r="M21">
            <v>999</v>
          </cell>
          <cell r="Q21">
            <v>999</v>
          </cell>
        </row>
        <row r="22">
          <cell r="A22">
            <v>16</v>
          </cell>
          <cell r="B22" t="str">
            <v xml:space="preserve">ΚΩΝΣΤΑΝΤΟΠΟΥΛΟΣ </v>
          </cell>
          <cell r="C22" t="str">
            <v>ΙΩΑΝΝΗΣ</v>
          </cell>
          <cell r="D22" t="str">
            <v>Α.Ο.Α.ΠΑΤΡΩΝ</v>
          </cell>
          <cell r="E22">
            <v>1994</v>
          </cell>
          <cell r="F22" t="str">
            <v>21285</v>
          </cell>
          <cell r="M22">
            <v>999</v>
          </cell>
          <cell r="Q22">
            <v>999</v>
          </cell>
        </row>
        <row r="23">
          <cell r="A23">
            <v>17</v>
          </cell>
          <cell r="B23" t="str">
            <v>ΜΗΤΣΙΟΣ</v>
          </cell>
          <cell r="C23" t="str">
            <v>ΟΡΕΣΤΗΣ</v>
          </cell>
          <cell r="D23" t="str">
            <v>Α.Ε.Κ.ΤΡΙΠΟΛΗΣ</v>
          </cell>
          <cell r="E23">
            <v>1995</v>
          </cell>
          <cell r="F23" t="str">
            <v>26490</v>
          </cell>
          <cell r="M23">
            <v>999</v>
          </cell>
          <cell r="Q23">
            <v>999</v>
          </cell>
        </row>
        <row r="24">
          <cell r="A24">
            <v>18</v>
          </cell>
          <cell r="B24" t="str">
            <v>ΜΠΟΥΓΙΟΥΚΟΣ</v>
          </cell>
          <cell r="C24" t="str">
            <v>ΧΡΗΣΤΟΣ</v>
          </cell>
          <cell r="D24" t="str">
            <v>Α.Ε.Κ.ΤΡΙΠΟΛΗΣ</v>
          </cell>
          <cell r="E24">
            <v>1995</v>
          </cell>
          <cell r="F24" t="str">
            <v>22374</v>
          </cell>
          <cell r="M24">
            <v>999</v>
          </cell>
          <cell r="Q24">
            <v>999</v>
          </cell>
        </row>
        <row r="25">
          <cell r="A25">
            <v>19</v>
          </cell>
          <cell r="B25" t="str">
            <v xml:space="preserve">ΜΠΟΥΓΙΟΥΚΟΣ </v>
          </cell>
          <cell r="C25" t="str">
            <v>ΧΡΗΣΤΟΣ</v>
          </cell>
          <cell r="D25" t="str">
            <v>Α.Ε.Κ.ΤΡΙΠΟΛΗΣ</v>
          </cell>
          <cell r="E25">
            <v>1995</v>
          </cell>
          <cell r="F25" t="str">
            <v>21165</v>
          </cell>
          <cell r="M25">
            <v>999</v>
          </cell>
          <cell r="Q25">
            <v>999</v>
          </cell>
        </row>
        <row r="26">
          <cell r="A26">
            <v>20</v>
          </cell>
          <cell r="B26" t="str">
            <v>ΜΥΛΩΝΟΠΟΥΛΟΣ</v>
          </cell>
          <cell r="C26" t="str">
            <v>ΒΑΣΙΛΕΙΟΣ</v>
          </cell>
          <cell r="D26" t="str">
            <v>Ο.Α.ΚΑΛΑΜΑΤΑΣ</v>
          </cell>
          <cell r="E26">
            <v>1994</v>
          </cell>
          <cell r="F26" t="str">
            <v>22912</v>
          </cell>
          <cell r="M26">
            <v>999</v>
          </cell>
          <cell r="Q26">
            <v>999</v>
          </cell>
        </row>
        <row r="27">
          <cell r="A27">
            <v>21</v>
          </cell>
          <cell r="B27" t="str">
            <v>ΝΤΑΝΤΙΝΗΣ</v>
          </cell>
          <cell r="C27" t="str">
            <v>ΔΗΜΗΤΡΗΣ</v>
          </cell>
          <cell r="D27" t="str">
            <v>Α.Ε.Τ.ΝΙΚΗ ΠΑΤΡΩΝ</v>
          </cell>
          <cell r="E27">
            <v>1995</v>
          </cell>
          <cell r="F27" t="str">
            <v>24113</v>
          </cell>
          <cell r="M27">
            <v>999</v>
          </cell>
          <cell r="Q27">
            <v>999</v>
          </cell>
        </row>
        <row r="28">
          <cell r="A28">
            <v>22</v>
          </cell>
          <cell r="B28" t="str">
            <v>ΠΑΪΚΟΥΛΑΣ</v>
          </cell>
          <cell r="C28" t="str">
            <v>ΒΑΣΙΛΗΣ</v>
          </cell>
          <cell r="D28" t="str">
            <v>Α.Ε.Κ.ΤΡΙΠΟΛΗΣ</v>
          </cell>
          <cell r="E28">
            <v>1995</v>
          </cell>
          <cell r="F28" t="str">
            <v>26485</v>
          </cell>
          <cell r="M28">
            <v>999</v>
          </cell>
          <cell r="Q28">
            <v>999</v>
          </cell>
        </row>
        <row r="29">
          <cell r="A29">
            <v>23</v>
          </cell>
          <cell r="B29" t="str">
            <v>ΠΑΥΛΟΥ</v>
          </cell>
          <cell r="C29" t="str">
            <v>ΓΕΩΡΓΙΟΣ</v>
          </cell>
          <cell r="D29" t="str">
            <v>ΝΑΥΠΛΙΑΚΟΣ Ο.Α.</v>
          </cell>
          <cell r="E29">
            <v>1995</v>
          </cell>
          <cell r="F29" t="str">
            <v>22911</v>
          </cell>
          <cell r="M29">
            <v>999</v>
          </cell>
          <cell r="Q29">
            <v>999</v>
          </cell>
        </row>
        <row r="30">
          <cell r="A30">
            <v>24</v>
          </cell>
          <cell r="B30" t="str">
            <v>ΠΟΜΩΝΗΣ</v>
          </cell>
          <cell r="C30" t="str">
            <v>ΝΙΚΟΛΑΟΣ</v>
          </cell>
          <cell r="D30" t="str">
            <v>ΖΑΚΥΝΘΙΝΟΣ Α.Ο.</v>
          </cell>
          <cell r="E30">
            <v>1994</v>
          </cell>
          <cell r="F30" t="str">
            <v>22955</v>
          </cell>
          <cell r="M30">
            <v>999</v>
          </cell>
          <cell r="Q30">
            <v>999</v>
          </cell>
        </row>
        <row r="31">
          <cell r="A31">
            <v>25</v>
          </cell>
          <cell r="B31" t="str">
            <v>ΣΑΚΚΑΣ</v>
          </cell>
          <cell r="C31" t="str">
            <v>ΓΕΩΡΓΙΟΣ</v>
          </cell>
          <cell r="D31" t="str">
            <v>Ο.Α.ΚΑΛΑΜΑΤΑΣ</v>
          </cell>
          <cell r="E31">
            <v>1994</v>
          </cell>
          <cell r="F31" t="str">
            <v>23344</v>
          </cell>
          <cell r="M31">
            <v>999</v>
          </cell>
          <cell r="Q31">
            <v>999</v>
          </cell>
        </row>
        <row r="32">
          <cell r="A32">
            <v>26</v>
          </cell>
          <cell r="B32" t="str">
            <v xml:space="preserve">ΣΑΡΑΚΙΝΙΩΤΗΣ </v>
          </cell>
          <cell r="C32" t="str">
            <v>ΔΗΜΗΤΡΗΣ</v>
          </cell>
          <cell r="D32" t="str">
            <v>ΝΑΥΠΛΙΑΚΟΣ Ο.Α.</v>
          </cell>
          <cell r="E32">
            <v>1994</v>
          </cell>
          <cell r="F32" t="str">
            <v>21323</v>
          </cell>
          <cell r="M32">
            <v>999</v>
          </cell>
          <cell r="Q32">
            <v>999</v>
          </cell>
        </row>
        <row r="33">
          <cell r="A33">
            <v>27</v>
          </cell>
          <cell r="B33" t="str">
            <v xml:space="preserve">ΣΙΟΥΛΗΣ </v>
          </cell>
          <cell r="C33" t="str">
            <v>ΒΑΣΙΛΕΙΟΣ</v>
          </cell>
          <cell r="D33" t="str">
            <v>Α.Ε.Κ.ΤΡΙΠΟΛΗΣ</v>
          </cell>
          <cell r="E33">
            <v>1995</v>
          </cell>
          <cell r="F33" t="str">
            <v>20977</v>
          </cell>
          <cell r="M33">
            <v>999</v>
          </cell>
          <cell r="Q33">
            <v>999</v>
          </cell>
        </row>
        <row r="34">
          <cell r="A34">
            <v>28</v>
          </cell>
          <cell r="B34" t="str">
            <v>ΣΤΑΥΡΟΠΟΥΛΟΣ</v>
          </cell>
          <cell r="C34" t="str">
            <v>ΓΕΩΡΓΙΟΣ  ΧΡΗΣΤΟΣ</v>
          </cell>
          <cell r="D34" t="str">
            <v>Ο.Α.ΑΡΓΟΥΣ</v>
          </cell>
          <cell r="E34">
            <v>1996</v>
          </cell>
          <cell r="F34" t="str">
            <v>22241</v>
          </cell>
          <cell r="M34">
            <v>999</v>
          </cell>
          <cell r="Q34">
            <v>999</v>
          </cell>
        </row>
        <row r="35">
          <cell r="A35">
            <v>29</v>
          </cell>
          <cell r="B35" t="str">
            <v>ΤΣΙΡΙΓΩΤΗΣ</v>
          </cell>
          <cell r="C35" t="str">
            <v>ΑΝΔΡΕΑΣ</v>
          </cell>
          <cell r="D35" t="str">
            <v>ΖΑΚΥΝΘΙΝΟΣ Α.Ο.</v>
          </cell>
          <cell r="E35">
            <v>1995</v>
          </cell>
          <cell r="F35" t="str">
            <v>21583</v>
          </cell>
          <cell r="M35">
            <v>999</v>
          </cell>
          <cell r="Q35">
            <v>999</v>
          </cell>
        </row>
        <row r="36">
          <cell r="A36">
            <v>30</v>
          </cell>
          <cell r="M36">
            <v>999</v>
          </cell>
          <cell r="Q36">
            <v>999</v>
          </cell>
        </row>
        <row r="37">
          <cell r="A37">
            <v>31</v>
          </cell>
          <cell r="M37">
            <v>999</v>
          </cell>
          <cell r="Q37">
            <v>999</v>
          </cell>
        </row>
        <row r="38">
          <cell r="A38">
            <v>32</v>
          </cell>
          <cell r="M38">
            <v>999</v>
          </cell>
          <cell r="Q38">
            <v>999</v>
          </cell>
        </row>
        <row r="39">
          <cell r="A39">
            <v>33</v>
          </cell>
          <cell r="M39">
            <v>999</v>
          </cell>
          <cell r="Q39">
            <v>999</v>
          </cell>
        </row>
        <row r="40">
          <cell r="A40">
            <v>34</v>
          </cell>
          <cell r="M40">
            <v>999</v>
          </cell>
          <cell r="Q40">
            <v>999</v>
          </cell>
        </row>
        <row r="41">
          <cell r="A41">
            <v>35</v>
          </cell>
          <cell r="M41">
            <v>999</v>
          </cell>
          <cell r="Q41">
            <v>999</v>
          </cell>
        </row>
        <row r="42">
          <cell r="A42">
            <v>36</v>
          </cell>
          <cell r="M42">
            <v>999</v>
          </cell>
          <cell r="Q42">
            <v>999</v>
          </cell>
        </row>
        <row r="43">
          <cell r="A43">
            <v>37</v>
          </cell>
          <cell r="M43">
            <v>999</v>
          </cell>
          <cell r="Q43">
            <v>999</v>
          </cell>
        </row>
        <row r="44">
          <cell r="A44">
            <v>38</v>
          </cell>
          <cell r="M44">
            <v>999</v>
          </cell>
          <cell r="Q44">
            <v>999</v>
          </cell>
        </row>
        <row r="45">
          <cell r="A45">
            <v>39</v>
          </cell>
          <cell r="M45">
            <v>999</v>
          </cell>
          <cell r="Q45">
            <v>999</v>
          </cell>
        </row>
        <row r="46">
          <cell r="A46">
            <v>40</v>
          </cell>
          <cell r="M46">
            <v>999</v>
          </cell>
          <cell r="Q46">
            <v>999</v>
          </cell>
        </row>
        <row r="47">
          <cell r="A47">
            <v>41</v>
          </cell>
          <cell r="M47">
            <v>999</v>
          </cell>
          <cell r="Q47">
            <v>999</v>
          </cell>
        </row>
        <row r="48">
          <cell r="A48">
            <v>42</v>
          </cell>
          <cell r="M48">
            <v>999</v>
          </cell>
          <cell r="Q48">
            <v>999</v>
          </cell>
        </row>
        <row r="49">
          <cell r="A49">
            <v>43</v>
          </cell>
          <cell r="M49">
            <v>999</v>
          </cell>
          <cell r="Q49">
            <v>999</v>
          </cell>
        </row>
        <row r="50">
          <cell r="A50">
            <v>44</v>
          </cell>
          <cell r="M50">
            <v>999</v>
          </cell>
          <cell r="Q50">
            <v>999</v>
          </cell>
        </row>
        <row r="51">
          <cell r="A51">
            <v>45</v>
          </cell>
          <cell r="M51">
            <v>999</v>
          </cell>
          <cell r="Q51">
            <v>999</v>
          </cell>
        </row>
        <row r="52">
          <cell r="A52">
            <v>46</v>
          </cell>
          <cell r="M52">
            <v>999</v>
          </cell>
          <cell r="Q52">
            <v>999</v>
          </cell>
        </row>
        <row r="53">
          <cell r="A53">
            <v>47</v>
          </cell>
          <cell r="M53">
            <v>999</v>
          </cell>
          <cell r="Q53">
            <v>999</v>
          </cell>
        </row>
        <row r="54">
          <cell r="A54">
            <v>48</v>
          </cell>
          <cell r="M54">
            <v>999</v>
          </cell>
          <cell r="Q54">
            <v>999</v>
          </cell>
        </row>
        <row r="55">
          <cell r="A55">
            <v>49</v>
          </cell>
          <cell r="M55">
            <v>999</v>
          </cell>
          <cell r="Q55">
            <v>999</v>
          </cell>
        </row>
        <row r="56">
          <cell r="A56">
            <v>50</v>
          </cell>
          <cell r="M56">
            <v>999</v>
          </cell>
          <cell r="Q56">
            <v>999</v>
          </cell>
        </row>
        <row r="57">
          <cell r="A57">
            <v>51</v>
          </cell>
          <cell r="M57">
            <v>999</v>
          </cell>
          <cell r="Q57">
            <v>999</v>
          </cell>
        </row>
        <row r="58">
          <cell r="A58">
            <v>52</v>
          </cell>
          <cell r="M58">
            <v>999</v>
          </cell>
          <cell r="Q58">
            <v>999</v>
          </cell>
        </row>
        <row r="59">
          <cell r="A59">
            <v>53</v>
          </cell>
          <cell r="M59">
            <v>999</v>
          </cell>
          <cell r="Q59">
            <v>999</v>
          </cell>
        </row>
        <row r="60">
          <cell r="A60">
            <v>54</v>
          </cell>
          <cell r="M60">
            <v>999</v>
          </cell>
          <cell r="Q60">
            <v>999</v>
          </cell>
        </row>
        <row r="61">
          <cell r="A61">
            <v>55</v>
          </cell>
          <cell r="M61">
            <v>999</v>
          </cell>
          <cell r="Q61">
            <v>999</v>
          </cell>
        </row>
        <row r="62">
          <cell r="A62">
            <v>56</v>
          </cell>
          <cell r="M62">
            <v>999</v>
          </cell>
          <cell r="Q62">
            <v>999</v>
          </cell>
        </row>
        <row r="63">
          <cell r="A63">
            <v>57</v>
          </cell>
          <cell r="M63">
            <v>999</v>
          </cell>
          <cell r="Q63">
            <v>999</v>
          </cell>
        </row>
        <row r="64">
          <cell r="A64">
            <v>58</v>
          </cell>
          <cell r="M64">
            <v>999</v>
          </cell>
          <cell r="Q64">
            <v>999</v>
          </cell>
        </row>
        <row r="65">
          <cell r="A65">
            <v>59</v>
          </cell>
          <cell r="M65">
            <v>999</v>
          </cell>
          <cell r="Q65">
            <v>999</v>
          </cell>
        </row>
        <row r="66">
          <cell r="A66">
            <v>60</v>
          </cell>
          <cell r="M66">
            <v>999</v>
          </cell>
          <cell r="Q66">
            <v>999</v>
          </cell>
        </row>
        <row r="67">
          <cell r="A67">
            <v>61</v>
          </cell>
          <cell r="M67">
            <v>999</v>
          </cell>
          <cell r="Q67">
            <v>999</v>
          </cell>
        </row>
        <row r="68">
          <cell r="A68">
            <v>62</v>
          </cell>
          <cell r="M68">
            <v>999</v>
          </cell>
          <cell r="Q68">
            <v>999</v>
          </cell>
        </row>
        <row r="69">
          <cell r="A69">
            <v>63</v>
          </cell>
          <cell r="M69">
            <v>999</v>
          </cell>
          <cell r="Q69">
            <v>999</v>
          </cell>
        </row>
        <row r="70">
          <cell r="A70">
            <v>64</v>
          </cell>
          <cell r="M70">
            <v>999</v>
          </cell>
          <cell r="Q70">
            <v>999</v>
          </cell>
        </row>
        <row r="71">
          <cell r="A71">
            <v>65</v>
          </cell>
          <cell r="M71">
            <v>999</v>
          </cell>
          <cell r="Q71">
            <v>999</v>
          </cell>
        </row>
        <row r="72">
          <cell r="A72">
            <v>66</v>
          </cell>
          <cell r="M72">
            <v>999</v>
          </cell>
          <cell r="Q72">
            <v>999</v>
          </cell>
        </row>
        <row r="73">
          <cell r="A73">
            <v>67</v>
          </cell>
          <cell r="M73">
            <v>999</v>
          </cell>
          <cell r="Q73">
            <v>999</v>
          </cell>
        </row>
        <row r="74">
          <cell r="A74">
            <v>68</v>
          </cell>
          <cell r="M74">
            <v>999</v>
          </cell>
          <cell r="Q74">
            <v>999</v>
          </cell>
        </row>
        <row r="75">
          <cell r="A75">
            <v>69</v>
          </cell>
          <cell r="M75">
            <v>999</v>
          </cell>
          <cell r="Q75">
            <v>999</v>
          </cell>
        </row>
        <row r="76">
          <cell r="A76">
            <v>70</v>
          </cell>
          <cell r="M76">
            <v>999</v>
          </cell>
          <cell r="Q76">
            <v>999</v>
          </cell>
        </row>
        <row r="77">
          <cell r="A77">
            <v>71</v>
          </cell>
          <cell r="M77">
            <v>999</v>
          </cell>
          <cell r="Q77">
            <v>999</v>
          </cell>
        </row>
        <row r="78">
          <cell r="A78">
            <v>72</v>
          </cell>
          <cell r="M78">
            <v>999</v>
          </cell>
          <cell r="Q78">
            <v>999</v>
          </cell>
        </row>
        <row r="79">
          <cell r="A79">
            <v>73</v>
          </cell>
          <cell r="M79">
            <v>999</v>
          </cell>
          <cell r="Q79">
            <v>999</v>
          </cell>
        </row>
        <row r="80">
          <cell r="A80">
            <v>74</v>
          </cell>
          <cell r="M80">
            <v>999</v>
          </cell>
          <cell r="Q80">
            <v>999</v>
          </cell>
        </row>
        <row r="81">
          <cell r="A81">
            <v>75</v>
          </cell>
          <cell r="M81">
            <v>999</v>
          </cell>
          <cell r="Q81">
            <v>999</v>
          </cell>
        </row>
        <row r="82">
          <cell r="A82">
            <v>76</v>
          </cell>
          <cell r="M82">
            <v>999</v>
          </cell>
          <cell r="Q82">
            <v>999</v>
          </cell>
        </row>
        <row r="83">
          <cell r="A83">
            <v>77</v>
          </cell>
          <cell r="M83">
            <v>999</v>
          </cell>
          <cell r="Q83">
            <v>999</v>
          </cell>
        </row>
        <row r="84">
          <cell r="A84">
            <v>78</v>
          </cell>
          <cell r="M84">
            <v>999</v>
          </cell>
          <cell r="Q84">
            <v>999</v>
          </cell>
        </row>
        <row r="85">
          <cell r="A85">
            <v>79</v>
          </cell>
          <cell r="M85">
            <v>999</v>
          </cell>
          <cell r="Q85">
            <v>999</v>
          </cell>
        </row>
        <row r="86">
          <cell r="A86">
            <v>80</v>
          </cell>
          <cell r="M86">
            <v>999</v>
          </cell>
          <cell r="Q86">
            <v>999</v>
          </cell>
        </row>
        <row r="87">
          <cell r="A87">
            <v>81</v>
          </cell>
          <cell r="M87">
            <v>999</v>
          </cell>
          <cell r="Q87">
            <v>999</v>
          </cell>
        </row>
        <row r="88">
          <cell r="A88">
            <v>82</v>
          </cell>
          <cell r="M88">
            <v>999</v>
          </cell>
          <cell r="Q88">
            <v>999</v>
          </cell>
        </row>
        <row r="89">
          <cell r="A89">
            <v>83</v>
          </cell>
          <cell r="M89">
            <v>999</v>
          </cell>
          <cell r="Q89">
            <v>999</v>
          </cell>
        </row>
        <row r="90">
          <cell r="A90">
            <v>84</v>
          </cell>
          <cell r="M90">
            <v>999</v>
          </cell>
          <cell r="Q90">
            <v>999</v>
          </cell>
        </row>
        <row r="91">
          <cell r="A91">
            <v>85</v>
          </cell>
          <cell r="M91">
            <v>999</v>
          </cell>
          <cell r="Q91">
            <v>999</v>
          </cell>
        </row>
        <row r="92">
          <cell r="A92">
            <v>86</v>
          </cell>
          <cell r="M92">
            <v>999</v>
          </cell>
          <cell r="Q92">
            <v>999</v>
          </cell>
        </row>
        <row r="93">
          <cell r="A93">
            <v>87</v>
          </cell>
          <cell r="M93">
            <v>999</v>
          </cell>
          <cell r="Q93">
            <v>999</v>
          </cell>
        </row>
        <row r="94">
          <cell r="A94">
            <v>88</v>
          </cell>
          <cell r="M94">
            <v>999</v>
          </cell>
          <cell r="Q94">
            <v>999</v>
          </cell>
        </row>
        <row r="95">
          <cell r="A95">
            <v>89</v>
          </cell>
          <cell r="M95">
            <v>999</v>
          </cell>
          <cell r="Q95">
            <v>999</v>
          </cell>
        </row>
        <row r="96">
          <cell r="A96">
            <v>90</v>
          </cell>
          <cell r="M96">
            <v>999</v>
          </cell>
          <cell r="Q96">
            <v>999</v>
          </cell>
        </row>
        <row r="97">
          <cell r="A97">
            <v>91</v>
          </cell>
          <cell r="M97">
            <v>999</v>
          </cell>
          <cell r="Q97">
            <v>999</v>
          </cell>
        </row>
        <row r="98">
          <cell r="A98">
            <v>92</v>
          </cell>
          <cell r="M98">
            <v>999</v>
          </cell>
          <cell r="Q98">
            <v>999</v>
          </cell>
        </row>
        <row r="99">
          <cell r="A99">
            <v>93</v>
          </cell>
          <cell r="M99">
            <v>999</v>
          </cell>
          <cell r="Q99">
            <v>999</v>
          </cell>
        </row>
        <row r="100">
          <cell r="A100">
            <v>94</v>
          </cell>
          <cell r="M100">
            <v>999</v>
          </cell>
          <cell r="Q100">
            <v>999</v>
          </cell>
        </row>
        <row r="101">
          <cell r="A101">
            <v>95</v>
          </cell>
          <cell r="M101">
            <v>999</v>
          </cell>
          <cell r="Q101">
            <v>999</v>
          </cell>
        </row>
        <row r="102">
          <cell r="A102">
            <v>96</v>
          </cell>
          <cell r="M102">
            <v>999</v>
          </cell>
          <cell r="Q102">
            <v>999</v>
          </cell>
        </row>
        <row r="103">
          <cell r="A103">
            <v>97</v>
          </cell>
          <cell r="M103">
            <v>999</v>
          </cell>
          <cell r="Q103">
            <v>999</v>
          </cell>
        </row>
        <row r="104">
          <cell r="A104">
            <v>98</v>
          </cell>
          <cell r="M104">
            <v>999</v>
          </cell>
          <cell r="Q104">
            <v>999</v>
          </cell>
        </row>
        <row r="105">
          <cell r="A105">
            <v>99</v>
          </cell>
          <cell r="M105">
            <v>999</v>
          </cell>
          <cell r="Q105">
            <v>999</v>
          </cell>
        </row>
        <row r="106">
          <cell r="A106">
            <v>100</v>
          </cell>
          <cell r="M106">
            <v>999</v>
          </cell>
          <cell r="Q106">
            <v>999</v>
          </cell>
        </row>
        <row r="107">
          <cell r="A107">
            <v>101</v>
          </cell>
          <cell r="M107">
            <v>999</v>
          </cell>
          <cell r="Q107">
            <v>999</v>
          </cell>
        </row>
        <row r="108">
          <cell r="A108">
            <v>102</v>
          </cell>
          <cell r="M108">
            <v>999</v>
          </cell>
          <cell r="Q108">
            <v>999</v>
          </cell>
        </row>
        <row r="109">
          <cell r="A109">
            <v>103</v>
          </cell>
          <cell r="M109">
            <v>999</v>
          </cell>
          <cell r="Q109">
            <v>999</v>
          </cell>
        </row>
        <row r="110">
          <cell r="A110">
            <v>104</v>
          </cell>
          <cell r="M110">
            <v>999</v>
          </cell>
          <cell r="Q110">
            <v>999</v>
          </cell>
        </row>
        <row r="111">
          <cell r="A111">
            <v>105</v>
          </cell>
          <cell r="M111">
            <v>999</v>
          </cell>
          <cell r="Q111">
            <v>999</v>
          </cell>
        </row>
        <row r="112">
          <cell r="A112">
            <v>106</v>
          </cell>
          <cell r="M112">
            <v>999</v>
          </cell>
          <cell r="Q112">
            <v>999</v>
          </cell>
        </row>
        <row r="113">
          <cell r="A113">
            <v>107</v>
          </cell>
          <cell r="M113">
            <v>999</v>
          </cell>
          <cell r="Q113">
            <v>999</v>
          </cell>
        </row>
        <row r="114">
          <cell r="A114">
            <v>108</v>
          </cell>
          <cell r="M114">
            <v>999</v>
          </cell>
          <cell r="Q114">
            <v>999</v>
          </cell>
        </row>
        <row r="115">
          <cell r="A115">
            <v>109</v>
          </cell>
          <cell r="M115">
            <v>999</v>
          </cell>
          <cell r="Q115">
            <v>999</v>
          </cell>
        </row>
        <row r="116">
          <cell r="A116">
            <v>110</v>
          </cell>
          <cell r="M116">
            <v>999</v>
          </cell>
          <cell r="Q116">
            <v>999</v>
          </cell>
        </row>
        <row r="117">
          <cell r="A117">
            <v>111</v>
          </cell>
          <cell r="M117">
            <v>999</v>
          </cell>
          <cell r="Q117">
            <v>999</v>
          </cell>
        </row>
        <row r="118">
          <cell r="A118">
            <v>112</v>
          </cell>
          <cell r="M118">
            <v>999</v>
          </cell>
          <cell r="Q118">
            <v>999</v>
          </cell>
        </row>
        <row r="119">
          <cell r="A119">
            <v>113</v>
          </cell>
          <cell r="M119">
            <v>999</v>
          </cell>
          <cell r="Q119">
            <v>999</v>
          </cell>
        </row>
        <row r="120">
          <cell r="A120">
            <v>114</v>
          </cell>
          <cell r="M120">
            <v>999</v>
          </cell>
          <cell r="Q120">
            <v>999</v>
          </cell>
        </row>
        <row r="121">
          <cell r="A121">
            <v>115</v>
          </cell>
          <cell r="M121">
            <v>999</v>
          </cell>
          <cell r="Q121">
            <v>999</v>
          </cell>
        </row>
        <row r="122">
          <cell r="A122">
            <v>116</v>
          </cell>
          <cell r="M122">
            <v>999</v>
          </cell>
          <cell r="Q122">
            <v>999</v>
          </cell>
        </row>
        <row r="123">
          <cell r="A123">
            <v>117</v>
          </cell>
          <cell r="M123">
            <v>999</v>
          </cell>
          <cell r="Q123">
            <v>999</v>
          </cell>
        </row>
        <row r="124">
          <cell r="A124">
            <v>118</v>
          </cell>
          <cell r="M124">
            <v>999</v>
          </cell>
          <cell r="Q124">
            <v>999</v>
          </cell>
        </row>
        <row r="125">
          <cell r="A125">
            <v>119</v>
          </cell>
          <cell r="M125">
            <v>999</v>
          </cell>
          <cell r="Q125">
            <v>999</v>
          </cell>
        </row>
        <row r="126">
          <cell r="A126">
            <v>120</v>
          </cell>
          <cell r="M126">
            <v>999</v>
          </cell>
          <cell r="Q126">
            <v>999</v>
          </cell>
        </row>
        <row r="127">
          <cell r="A127">
            <v>121</v>
          </cell>
          <cell r="M127">
            <v>999</v>
          </cell>
          <cell r="Q127">
            <v>999</v>
          </cell>
        </row>
        <row r="128">
          <cell r="A128">
            <v>122</v>
          </cell>
          <cell r="M128">
            <v>999</v>
          </cell>
          <cell r="Q128">
            <v>999</v>
          </cell>
        </row>
        <row r="129">
          <cell r="A129">
            <v>123</v>
          </cell>
          <cell r="M129">
            <v>999</v>
          </cell>
          <cell r="Q129">
            <v>999</v>
          </cell>
        </row>
        <row r="130">
          <cell r="A130">
            <v>124</v>
          </cell>
          <cell r="M130">
            <v>999</v>
          </cell>
          <cell r="Q130">
            <v>999</v>
          </cell>
        </row>
        <row r="131">
          <cell r="A131">
            <v>125</v>
          </cell>
          <cell r="M131">
            <v>999</v>
          </cell>
          <cell r="Q131">
            <v>999</v>
          </cell>
        </row>
        <row r="132">
          <cell r="A132">
            <v>126</v>
          </cell>
          <cell r="M132">
            <v>999</v>
          </cell>
          <cell r="Q132">
            <v>999</v>
          </cell>
        </row>
        <row r="133">
          <cell r="A133">
            <v>127</v>
          </cell>
          <cell r="M133">
            <v>999</v>
          </cell>
          <cell r="Q133">
            <v>999</v>
          </cell>
        </row>
        <row r="134">
          <cell r="A134">
            <v>128</v>
          </cell>
          <cell r="M134">
            <v>999</v>
          </cell>
          <cell r="Q134">
            <v>999</v>
          </cell>
        </row>
      </sheetData>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topLeftCell="A16" workbookViewId="0">
      <selection activeCell="U25" sqref="U24:U25"/>
    </sheetView>
  </sheetViews>
  <sheetFormatPr defaultRowHeight="12.75"/>
  <cols>
    <col min="1" max="1" width="3.28515625" customWidth="1"/>
    <col min="2" max="2" width="2.7109375" customWidth="1"/>
    <col min="3" max="3" width="1.85546875" customWidth="1"/>
    <col min="4" max="4" width="3.140625" customWidth="1"/>
    <col min="5" max="5" width="18" bestFit="1" customWidth="1"/>
    <col min="6" max="7" width="1.85546875" customWidth="1"/>
    <col min="8" max="8" width="11" customWidth="1"/>
    <col min="9" max="9" width="1.7109375" style="135" customWidth="1"/>
    <col min="10" max="10" width="10.7109375" customWidth="1"/>
    <col min="11" max="11" width="7.28515625" style="135" customWidth="1"/>
    <col min="12" max="12" width="10.7109375" customWidth="1"/>
    <col min="13" max="13" width="6.5703125" style="136" customWidth="1"/>
    <col min="14" max="14" width="10.7109375" customWidth="1"/>
    <col min="15" max="15" width="1.7109375" style="135" customWidth="1"/>
    <col min="16" max="16" width="10.7109375" customWidth="1"/>
    <col min="17" max="17" width="1.7109375" style="136" customWidth="1"/>
    <col min="18" max="18" width="0" hidden="1" customWidth="1"/>
    <col min="19" max="19" width="8.7109375" customWidth="1"/>
    <col min="20" max="20" width="9.140625" hidden="1" customWidth="1"/>
  </cols>
  <sheetData>
    <row r="1" spans="1:20" s="6" customFormat="1" ht="21.75" customHeight="1">
      <c r="A1" s="1" t="str">
        <f>'[1]Week SetUp'!$A$6</f>
        <v>1ο ΕΝΩΣΙΑΚΟ</v>
      </c>
      <c r="B1" s="1"/>
      <c r="C1" s="2"/>
      <c r="D1" s="2"/>
      <c r="E1" s="2"/>
      <c r="F1" s="2"/>
      <c r="G1" s="2"/>
      <c r="H1" s="2"/>
      <c r="I1" s="3"/>
      <c r="J1" s="4" t="s">
        <v>0</v>
      </c>
      <c r="K1" s="4"/>
      <c r="L1" s="5"/>
      <c r="M1" s="3"/>
      <c r="N1" s="3" t="s">
        <v>1</v>
      </c>
      <c r="O1" s="3"/>
      <c r="P1" s="2"/>
      <c r="Q1" s="3"/>
    </row>
    <row r="2" spans="1:20" s="11" customFormat="1">
      <c r="A2" s="7" t="str">
        <f>'[1]Week SetUp'!$A$8</f>
        <v>OPEN JUNIOR</v>
      </c>
      <c r="B2" s="7"/>
      <c r="C2" s="7"/>
      <c r="D2" s="7"/>
      <c r="E2" s="7"/>
      <c r="F2" s="8"/>
      <c r="G2" s="9"/>
      <c r="H2" s="9"/>
      <c r="I2" s="10"/>
      <c r="J2" s="4" t="s">
        <v>2</v>
      </c>
      <c r="K2" s="4"/>
      <c r="L2" s="4"/>
      <c r="M2" s="10"/>
      <c r="N2" s="9"/>
      <c r="O2" s="10"/>
      <c r="P2" s="9"/>
      <c r="Q2" s="10"/>
    </row>
    <row r="3" spans="1:20" s="15" customFormat="1" ht="11.25" customHeight="1">
      <c r="A3" s="12" t="s">
        <v>3</v>
      </c>
      <c r="B3" s="12"/>
      <c r="C3" s="12"/>
      <c r="D3" s="12"/>
      <c r="E3" s="12"/>
      <c r="F3" s="12" t="s">
        <v>4</v>
      </c>
      <c r="G3" s="12"/>
      <c r="H3" s="12"/>
      <c r="I3" s="13"/>
      <c r="J3" s="12" t="s">
        <v>5</v>
      </c>
      <c r="K3" s="13"/>
      <c r="L3" s="12" t="s">
        <v>6</v>
      </c>
      <c r="M3" s="13"/>
      <c r="N3" s="12"/>
      <c r="O3" s="13"/>
      <c r="P3" s="12"/>
      <c r="Q3" s="14" t="s">
        <v>7</v>
      </c>
    </row>
    <row r="4" spans="1:20" s="22" customFormat="1" ht="11.25" customHeight="1" thickBot="1">
      <c r="A4" s="138" t="s">
        <v>46</v>
      </c>
      <c r="B4" s="138"/>
      <c r="C4" s="138"/>
      <c r="D4" s="16"/>
      <c r="E4" s="16"/>
      <c r="F4" s="16" t="s">
        <v>47</v>
      </c>
      <c r="G4" s="17"/>
      <c r="H4" s="16"/>
      <c r="I4" s="18"/>
      <c r="J4" s="19" t="s">
        <v>48</v>
      </c>
      <c r="K4" s="18"/>
      <c r="L4" s="20" t="e">
        <f>'[1]Week SetUp'!$A$12</f>
        <v>#REF!</v>
      </c>
      <c r="M4" s="18"/>
      <c r="N4" s="16"/>
      <c r="O4" s="18"/>
      <c r="P4" s="16"/>
      <c r="Q4" s="21" t="s">
        <v>49</v>
      </c>
    </row>
    <row r="5" spans="1:20" s="15" customFormat="1" ht="9.75">
      <c r="A5" s="23"/>
      <c r="B5" s="24" t="s">
        <v>8</v>
      </c>
      <c r="C5" s="24" t="s">
        <v>9</v>
      </c>
      <c r="D5" s="24" t="s">
        <v>10</v>
      </c>
      <c r="E5" s="25" t="s">
        <v>11</v>
      </c>
      <c r="F5" s="25" t="s">
        <v>12</v>
      </c>
      <c r="G5" s="25"/>
      <c r="H5" s="25" t="s">
        <v>13</v>
      </c>
      <c r="I5" s="25"/>
      <c r="J5" s="24" t="s">
        <v>14</v>
      </c>
      <c r="K5" s="26"/>
      <c r="L5" s="24" t="s">
        <v>15</v>
      </c>
      <c r="M5" s="26"/>
      <c r="N5" s="24" t="s">
        <v>16</v>
      </c>
      <c r="O5" s="26"/>
      <c r="P5" s="24" t="s">
        <v>17</v>
      </c>
      <c r="Q5" s="27"/>
    </row>
    <row r="6" spans="1:20" s="15" customFormat="1" ht="3.75" customHeight="1" thickBot="1">
      <c r="A6" s="28"/>
      <c r="B6" s="29"/>
      <c r="C6" s="30"/>
      <c r="D6" s="29"/>
      <c r="E6" s="31"/>
      <c r="F6" s="31"/>
      <c r="G6" s="32"/>
      <c r="H6" s="31"/>
      <c r="I6" s="33"/>
      <c r="J6" s="29"/>
      <c r="K6" s="33"/>
      <c r="L6" s="29"/>
      <c r="M6" s="33"/>
      <c r="N6" s="29"/>
      <c r="O6" s="33"/>
      <c r="P6" s="29"/>
      <c r="Q6" s="34"/>
    </row>
    <row r="7" spans="1:20" s="46" customFormat="1" ht="10.5" customHeight="1">
      <c r="A7" s="35">
        <v>1</v>
      </c>
      <c r="B7" s="36" t="str">
        <f>IF($D7="","",VLOOKUP($D7,'[1]Boys Si Main Draw Prep'!$A$7:$P$38,15))</f>
        <v/>
      </c>
      <c r="C7" s="36" t="str">
        <f>IF($D7="","",VLOOKUP($D7,'[1]Boys Si Main Draw Prep'!$A$7:$P$38,16))</f>
        <v/>
      </c>
      <c r="D7" s="37"/>
      <c r="E7" s="38" t="s">
        <v>54</v>
      </c>
      <c r="F7" s="38" t="str">
        <f>IF($D7="","",VLOOKUP($D7,'[1]Boys Si Main Draw Prep'!$A$7:$P$38,3))</f>
        <v/>
      </c>
      <c r="G7" s="38"/>
      <c r="H7" s="38" t="s">
        <v>50</v>
      </c>
      <c r="I7" s="39"/>
      <c r="J7" s="40"/>
      <c r="K7" s="40"/>
      <c r="L7" s="40"/>
      <c r="M7" s="40"/>
      <c r="N7" s="41"/>
      <c r="O7" s="42"/>
      <c r="P7" s="43"/>
      <c r="Q7" s="44"/>
      <c r="R7" s="45"/>
      <c r="T7" s="47" t="e">
        <f>#REF!</f>
        <v>#REF!</v>
      </c>
    </row>
    <row r="8" spans="1:20" s="46" customFormat="1" ht="9.6" customHeight="1">
      <c r="A8" s="48"/>
      <c r="B8" s="49"/>
      <c r="C8" s="49"/>
      <c r="D8" s="49"/>
      <c r="E8" s="50"/>
      <c r="F8" s="50"/>
      <c r="G8" s="51"/>
      <c r="H8" s="52" t="s">
        <v>18</v>
      </c>
      <c r="I8" s="53" t="s">
        <v>83</v>
      </c>
      <c r="J8" s="54" t="str">
        <f>UPPER(IF(OR(I8="a",I8="as"),E7,IF(OR(I8="b",I8="bs"),E9,)))</f>
        <v>ΤΣΑΡΠΑΛΗΣ Η.</v>
      </c>
      <c r="K8" s="54"/>
      <c r="L8" s="40"/>
      <c r="M8" s="40"/>
      <c r="N8" s="41"/>
      <c r="O8" s="42"/>
      <c r="P8" s="43"/>
      <c r="Q8" s="44"/>
      <c r="R8" s="45"/>
      <c r="T8" s="55" t="e">
        <f>#REF!</f>
        <v>#REF!</v>
      </c>
    </row>
    <row r="9" spans="1:20" s="46" customFormat="1" ht="9.6" customHeight="1">
      <c r="A9" s="48">
        <v>2</v>
      </c>
      <c r="B9" s="36" t="str">
        <f>IF($D9="","",VLOOKUP($D9,'[1]Boys Si Main Draw Prep'!$A$7:$P$38,15))</f>
        <v/>
      </c>
      <c r="C9" s="36" t="str">
        <f>IF($D9="","",VLOOKUP($D9,'[1]Boys Si Main Draw Prep'!$A$7:$P$38,16))</f>
        <v/>
      </c>
      <c r="D9" s="37"/>
      <c r="E9" s="56" t="s">
        <v>20</v>
      </c>
      <c r="F9" s="56" t="str">
        <f>IF($D9="","",VLOOKUP($D9,'[1]Boys Si Main Draw Prep'!$A$7:$P$38,3))</f>
        <v/>
      </c>
      <c r="G9" s="56"/>
      <c r="H9" s="56" t="str">
        <f>IF($D9="","",VLOOKUP($D9,'[1]Boys Si Main Draw Prep'!$A$7:$P$38,4))</f>
        <v/>
      </c>
      <c r="I9" s="57"/>
      <c r="J9" s="40"/>
      <c r="K9" s="58"/>
      <c r="L9" s="40"/>
      <c r="M9" s="40"/>
      <c r="N9" s="41"/>
      <c r="O9" s="42"/>
      <c r="P9" s="43"/>
      <c r="Q9" s="44"/>
      <c r="R9" s="45"/>
      <c r="T9" s="55" t="e">
        <f>#REF!</f>
        <v>#REF!</v>
      </c>
    </row>
    <row r="10" spans="1:20" s="46" customFormat="1" ht="9.6" customHeight="1">
      <c r="A10" s="48"/>
      <c r="B10" s="49"/>
      <c r="C10" s="49"/>
      <c r="D10" s="59"/>
      <c r="E10" s="50"/>
      <c r="F10" s="50"/>
      <c r="G10" s="51"/>
      <c r="H10" s="50"/>
      <c r="I10" s="60"/>
      <c r="J10" s="52" t="s">
        <v>18</v>
      </c>
      <c r="K10" s="61" t="s">
        <v>93</v>
      </c>
      <c r="L10" s="137" t="s">
        <v>54</v>
      </c>
      <c r="M10" s="62"/>
      <c r="N10" s="63"/>
      <c r="O10" s="63"/>
      <c r="P10" s="43"/>
      <c r="Q10" s="44"/>
      <c r="R10" s="45"/>
      <c r="T10" s="55" t="e">
        <f>#REF!</f>
        <v>#REF!</v>
      </c>
    </row>
    <row r="11" spans="1:20" s="46" customFormat="1" ht="9.6" customHeight="1">
      <c r="A11" s="48">
        <v>3</v>
      </c>
      <c r="B11" s="36" t="str">
        <f>IF($D11="","",VLOOKUP($D11,'[1]Boys Si Main Draw Prep'!$A$7:$P$38,15))</f>
        <v/>
      </c>
      <c r="C11" s="36" t="str">
        <f>IF($D11="","",VLOOKUP($D11,'[1]Boys Si Main Draw Prep'!$A$7:$P$38,16))</f>
        <v/>
      </c>
      <c r="D11" s="37"/>
      <c r="E11" s="56" t="s">
        <v>63</v>
      </c>
      <c r="F11" s="56" t="str">
        <f>IF($D11="","",VLOOKUP($D11,'[1]Boys Si Main Draw Prep'!$A$7:$P$38,3))</f>
        <v/>
      </c>
      <c r="G11" s="56"/>
      <c r="H11" s="56" t="s">
        <v>47</v>
      </c>
      <c r="I11" s="39"/>
      <c r="J11" s="40"/>
      <c r="K11" s="64"/>
      <c r="L11" s="40" t="s">
        <v>94</v>
      </c>
      <c r="M11" s="65"/>
      <c r="N11" s="63"/>
      <c r="O11" s="63"/>
      <c r="P11" s="43"/>
      <c r="Q11" s="44"/>
      <c r="R11" s="45"/>
      <c r="T11" s="55" t="e">
        <f>#REF!</f>
        <v>#REF!</v>
      </c>
    </row>
    <row r="12" spans="1:20" s="46" customFormat="1" ht="9.6" customHeight="1">
      <c r="A12" s="48"/>
      <c r="B12" s="49"/>
      <c r="C12" s="49"/>
      <c r="D12" s="59"/>
      <c r="E12" s="50"/>
      <c r="F12" s="50"/>
      <c r="G12" s="51"/>
      <c r="H12" s="52" t="s">
        <v>18</v>
      </c>
      <c r="I12" s="53"/>
      <c r="J12" s="56" t="s">
        <v>64</v>
      </c>
      <c r="K12" s="66"/>
      <c r="L12" s="40"/>
      <c r="M12" s="65"/>
      <c r="N12" s="63"/>
      <c r="O12" s="63"/>
      <c r="P12" s="43"/>
      <c r="Q12" s="44"/>
      <c r="R12" s="45"/>
      <c r="T12" s="55" t="e">
        <f>#REF!</f>
        <v>#REF!</v>
      </c>
    </row>
    <row r="13" spans="1:20" s="46" customFormat="1" ht="9.6" customHeight="1">
      <c r="A13" s="48">
        <v>4</v>
      </c>
      <c r="B13" s="36" t="str">
        <f>IF($D13="","",VLOOKUP($D13,'[1]Boys Si Main Draw Prep'!$A$7:$P$38,15))</f>
        <v/>
      </c>
      <c r="C13" s="36" t="str">
        <f>IF($D13="","",VLOOKUP($D13,'[1]Boys Si Main Draw Prep'!$A$7:$P$38,16))</f>
        <v/>
      </c>
      <c r="D13" s="37"/>
      <c r="E13" s="56" t="s">
        <v>64</v>
      </c>
      <c r="F13" s="56" t="str">
        <f>IF($D13="","",VLOOKUP($D13,'[1]Boys Si Main Draw Prep'!$A$7:$P$38,3))</f>
        <v/>
      </c>
      <c r="G13" s="56"/>
      <c r="H13" s="56" t="s">
        <v>65</v>
      </c>
      <c r="I13" s="67"/>
      <c r="J13" s="40" t="s">
        <v>85</v>
      </c>
      <c r="K13" s="40"/>
      <c r="L13" s="40"/>
      <c r="M13" s="65"/>
      <c r="N13" s="63"/>
      <c r="O13" s="63"/>
      <c r="P13" s="43"/>
      <c r="Q13" s="44"/>
      <c r="R13" s="45"/>
      <c r="T13" s="55" t="e">
        <f>#REF!</f>
        <v>#REF!</v>
      </c>
    </row>
    <row r="14" spans="1:20" s="46" customFormat="1" ht="9.6" customHeight="1">
      <c r="A14" s="48"/>
      <c r="B14" s="49"/>
      <c r="C14" s="49"/>
      <c r="D14" s="59"/>
      <c r="E14" s="40"/>
      <c r="F14" s="40"/>
      <c r="G14" s="68"/>
      <c r="H14" s="69"/>
      <c r="I14" s="60"/>
      <c r="J14" s="40"/>
      <c r="K14" s="40"/>
      <c r="L14" s="52" t="s">
        <v>18</v>
      </c>
      <c r="M14" s="61" t="s">
        <v>19</v>
      </c>
      <c r="N14" s="137" t="s">
        <v>54</v>
      </c>
      <c r="O14" s="62"/>
      <c r="P14" s="43"/>
      <c r="Q14" s="44"/>
      <c r="R14" s="45"/>
      <c r="T14" s="55" t="e">
        <f>#REF!</f>
        <v>#REF!</v>
      </c>
    </row>
    <row r="15" spans="1:20" s="46" customFormat="1" ht="9.6" customHeight="1">
      <c r="A15" s="48">
        <v>5</v>
      </c>
      <c r="B15" s="36" t="str">
        <f>IF($D15="","",VLOOKUP($D15,'[1]Boys Si Main Draw Prep'!$A$7:$P$38,15))</f>
        <v/>
      </c>
      <c r="C15" s="36" t="str">
        <f>IF($D15="","",VLOOKUP($D15,'[1]Boys Si Main Draw Prep'!$A$7:$P$38,16))</f>
        <v/>
      </c>
      <c r="D15" s="37"/>
      <c r="E15" s="56" t="s">
        <v>66</v>
      </c>
      <c r="F15" s="56" t="str">
        <f>IF($D15="","",VLOOKUP($D15,'[1]Boys Si Main Draw Prep'!$A$7:$P$38,3))</f>
        <v/>
      </c>
      <c r="G15" s="56"/>
      <c r="H15" s="56" t="s">
        <v>47</v>
      </c>
      <c r="I15" s="70"/>
      <c r="J15" s="40"/>
      <c r="K15" s="40"/>
      <c r="L15" s="40"/>
      <c r="M15" s="65"/>
      <c r="N15" s="40" t="s">
        <v>101</v>
      </c>
      <c r="O15" s="71"/>
      <c r="P15" s="41"/>
      <c r="Q15" s="42"/>
      <c r="R15" s="45"/>
      <c r="T15" s="55" t="e">
        <f>#REF!</f>
        <v>#REF!</v>
      </c>
    </row>
    <row r="16" spans="1:20" s="46" customFormat="1" ht="9.6" customHeight="1" thickBot="1">
      <c r="A16" s="48"/>
      <c r="B16" s="49"/>
      <c r="C16" s="49"/>
      <c r="D16" s="59"/>
      <c r="E16" s="50"/>
      <c r="F16" s="50"/>
      <c r="G16" s="51"/>
      <c r="H16" s="52" t="s">
        <v>18</v>
      </c>
      <c r="I16" s="53"/>
      <c r="J16" s="56" t="s">
        <v>66</v>
      </c>
      <c r="K16" s="54"/>
      <c r="L16" s="40"/>
      <c r="M16" s="65"/>
      <c r="N16" s="41"/>
      <c r="O16" s="71"/>
      <c r="P16" s="41"/>
      <c r="Q16" s="42"/>
      <c r="R16" s="45"/>
      <c r="T16" s="72" t="e">
        <f>#REF!</f>
        <v>#REF!</v>
      </c>
    </row>
    <row r="17" spans="1:18" s="46" customFormat="1" ht="9.6" customHeight="1">
      <c r="A17" s="48">
        <v>6</v>
      </c>
      <c r="B17" s="36" t="str">
        <f>IF($D17="","",VLOOKUP($D17,'[1]Boys Si Main Draw Prep'!$A$7:$P$38,15))</f>
        <v/>
      </c>
      <c r="C17" s="36" t="str">
        <f>IF($D17="","",VLOOKUP($D17,'[1]Boys Si Main Draw Prep'!$A$7:$P$38,16))</f>
        <v/>
      </c>
      <c r="D17" s="37"/>
      <c r="E17" s="56" t="s">
        <v>67</v>
      </c>
      <c r="F17" s="56" t="str">
        <f>IF($D17="","",VLOOKUP($D17,'[1]Boys Si Main Draw Prep'!$A$7:$P$38,3))</f>
        <v/>
      </c>
      <c r="G17" s="56"/>
      <c r="H17" s="56" t="s">
        <v>47</v>
      </c>
      <c r="I17" s="57"/>
      <c r="J17" s="40" t="s">
        <v>86</v>
      </c>
      <c r="K17" s="58"/>
      <c r="L17" s="40"/>
      <c r="M17" s="65"/>
      <c r="N17" s="41"/>
      <c r="O17" s="71"/>
      <c r="P17" s="41"/>
      <c r="Q17" s="42"/>
      <c r="R17" s="45"/>
    </row>
    <row r="18" spans="1:18" s="46" customFormat="1" ht="9.6" customHeight="1">
      <c r="A18" s="48"/>
      <c r="B18" s="49"/>
      <c r="C18" s="49"/>
      <c r="D18" s="59"/>
      <c r="E18" s="50"/>
      <c r="F18" s="50"/>
      <c r="G18" s="51"/>
      <c r="H18" s="40"/>
      <c r="I18" s="60"/>
      <c r="J18" s="52" t="s">
        <v>18</v>
      </c>
      <c r="K18" s="61"/>
      <c r="L18" s="137" t="s">
        <v>55</v>
      </c>
      <c r="M18" s="73"/>
      <c r="N18" s="41"/>
      <c r="O18" s="71"/>
      <c r="P18" s="41"/>
      <c r="Q18" s="42"/>
      <c r="R18" s="45"/>
    </row>
    <row r="19" spans="1:18" s="46" customFormat="1" ht="9.6" customHeight="1">
      <c r="A19" s="48">
        <v>7</v>
      </c>
      <c r="B19" s="36" t="str">
        <f>IF($D19="","",VLOOKUP($D19,'[1]Boys Si Main Draw Prep'!$A$7:$P$38,15))</f>
        <v/>
      </c>
      <c r="C19" s="36" t="str">
        <f>IF($D19="","",VLOOKUP($D19,'[1]Boys Si Main Draw Prep'!$A$7:$P$38,16))</f>
        <v/>
      </c>
      <c r="D19" s="37"/>
      <c r="E19" s="56" t="s">
        <v>62</v>
      </c>
      <c r="F19" s="56" t="str">
        <f>IF($D19="","",VLOOKUP($D19,'[1]Boys Si Main Draw Prep'!$A$7:$P$38,3))</f>
        <v/>
      </c>
      <c r="G19" s="56"/>
      <c r="H19" s="56" t="str">
        <f>IF($D19="","",VLOOKUP($D19,'[1]Boys Si Main Draw Prep'!$A$7:$P$38,4))</f>
        <v/>
      </c>
      <c r="I19" s="39"/>
      <c r="J19" s="40"/>
      <c r="K19" s="64"/>
      <c r="L19" s="40" t="s">
        <v>95</v>
      </c>
      <c r="M19" s="63"/>
      <c r="N19" s="41"/>
      <c r="O19" s="71"/>
      <c r="P19" s="41"/>
      <c r="Q19" s="42"/>
      <c r="R19" s="45"/>
    </row>
    <row r="20" spans="1:18" s="46" customFormat="1" ht="9.6" customHeight="1">
      <c r="A20" s="48"/>
      <c r="B20" s="49"/>
      <c r="C20" s="49"/>
      <c r="D20" s="49"/>
      <c r="E20" s="50"/>
      <c r="F20" s="50"/>
      <c r="G20" s="51"/>
      <c r="H20" s="52" t="s">
        <v>18</v>
      </c>
      <c r="I20" s="53" t="s">
        <v>84</v>
      </c>
      <c r="J20" s="54" t="str">
        <f>UPPER(IF(OR(I20="a",I20="as"),E19,IF(OR(I20="b",I20="bs"),E21,)))</f>
        <v>ΚΟΥΣΤΕΝΗΣ Κ.</v>
      </c>
      <c r="K20" s="66"/>
      <c r="L20" s="40"/>
      <c r="M20" s="63"/>
      <c r="N20" s="41"/>
      <c r="O20" s="71"/>
      <c r="P20" s="41"/>
      <c r="Q20" s="42"/>
      <c r="R20" s="45"/>
    </row>
    <row r="21" spans="1:18" s="46" customFormat="1" ht="9.6" customHeight="1">
      <c r="A21" s="35">
        <v>8</v>
      </c>
      <c r="B21" s="36" t="str">
        <f>IF($D21="","",VLOOKUP($D21,'[1]Boys Si Main Draw Prep'!$A$7:$P$38,15))</f>
        <v/>
      </c>
      <c r="C21" s="36" t="str">
        <f>IF($D21="","",VLOOKUP($D21,'[1]Boys Si Main Draw Prep'!$A$7:$P$38,16))</f>
        <v/>
      </c>
      <c r="D21" s="37"/>
      <c r="E21" s="38" t="s">
        <v>55</v>
      </c>
      <c r="F21" s="38" t="str">
        <f>IF($D21="","",VLOOKUP($D21,'[1]Boys Si Main Draw Prep'!$A$7:$P$38,3))</f>
        <v/>
      </c>
      <c r="G21" s="38"/>
      <c r="H21" s="38" t="s">
        <v>47</v>
      </c>
      <c r="I21" s="67"/>
      <c r="J21" s="40"/>
      <c r="K21" s="40"/>
      <c r="L21" s="40"/>
      <c r="M21" s="63"/>
      <c r="N21" s="41"/>
      <c r="O21" s="71"/>
      <c r="P21" s="41"/>
      <c r="Q21" s="42"/>
      <c r="R21" s="45"/>
    </row>
    <row r="22" spans="1:18" s="46" customFormat="1" ht="9.6" customHeight="1">
      <c r="A22" s="48"/>
      <c r="B22" s="49"/>
      <c r="C22" s="49"/>
      <c r="D22" s="49"/>
      <c r="E22" s="69"/>
      <c r="F22" s="69"/>
      <c r="G22" s="74"/>
      <c r="H22" s="69"/>
      <c r="I22" s="60"/>
      <c r="J22" s="40"/>
      <c r="K22" s="40"/>
      <c r="L22" s="40"/>
      <c r="M22" s="63"/>
      <c r="N22" s="52" t="s">
        <v>18</v>
      </c>
      <c r="O22" s="61" t="s">
        <v>21</v>
      </c>
      <c r="P22" s="137" t="s">
        <v>54</v>
      </c>
      <c r="Q22" s="75"/>
      <c r="R22" s="45"/>
    </row>
    <row r="23" spans="1:18" s="46" customFormat="1" ht="9.6" customHeight="1">
      <c r="A23" s="35">
        <v>9</v>
      </c>
      <c r="B23" s="36" t="str">
        <f>IF($D23="","",VLOOKUP($D23,'[1]Boys Si Main Draw Prep'!$A$7:$P$38,15))</f>
        <v/>
      </c>
      <c r="C23" s="36" t="str">
        <f>IF($D23="","",VLOOKUP($D23,'[1]Boys Si Main Draw Prep'!$A$7:$P$38,16))</f>
        <v/>
      </c>
      <c r="D23" s="37"/>
      <c r="E23" s="38" t="s">
        <v>56</v>
      </c>
      <c r="F23" s="38" t="str">
        <f>IF($D23="","",VLOOKUP($D23,'[1]Boys Si Main Draw Prep'!$A$7:$P$38,3))</f>
        <v/>
      </c>
      <c r="G23" s="38"/>
      <c r="H23" s="38" t="s">
        <v>51</v>
      </c>
      <c r="I23" s="39"/>
      <c r="J23" s="40"/>
      <c r="K23" s="40"/>
      <c r="L23" s="40"/>
      <c r="M23" s="63"/>
      <c r="N23" s="41"/>
      <c r="O23" s="71"/>
      <c r="P23" s="40" t="s">
        <v>104</v>
      </c>
      <c r="Q23" s="71"/>
      <c r="R23" s="45"/>
    </row>
    <row r="24" spans="1:18" s="46" customFormat="1" ht="9.6" customHeight="1">
      <c r="A24" s="48"/>
      <c r="B24" s="49"/>
      <c r="C24" s="49"/>
      <c r="D24" s="49"/>
      <c r="E24" s="50"/>
      <c r="F24" s="50"/>
      <c r="G24" s="51"/>
      <c r="H24" s="52" t="s">
        <v>18</v>
      </c>
      <c r="I24" s="53" t="s">
        <v>83</v>
      </c>
      <c r="J24" s="54" t="str">
        <f>UPPER(IF(OR(I24="a",I24="as"),E23,IF(OR(I24="b",I24="bs"),E25,)))</f>
        <v>ΤΣΙΛΙΜΠΗΣ Γ.</v>
      </c>
      <c r="K24" s="54"/>
      <c r="L24" s="40"/>
      <c r="M24" s="63"/>
      <c r="N24" s="41"/>
      <c r="O24" s="71"/>
      <c r="P24" s="41"/>
      <c r="Q24" s="71"/>
      <c r="R24" s="45"/>
    </row>
    <row r="25" spans="1:18" s="46" customFormat="1" ht="9.6" customHeight="1">
      <c r="A25" s="48">
        <v>10</v>
      </c>
      <c r="B25" s="36" t="str">
        <f>IF($D25="","",VLOOKUP($D25,'[1]Boys Si Main Draw Prep'!$A$7:$P$38,15))</f>
        <v/>
      </c>
      <c r="C25" s="36" t="str">
        <f>IF($D25="","",VLOOKUP($D25,'[1]Boys Si Main Draw Prep'!$A$7:$P$38,16))</f>
        <v/>
      </c>
      <c r="D25" s="37"/>
      <c r="E25" s="56" t="s">
        <v>20</v>
      </c>
      <c r="F25" s="56" t="str">
        <f>IF($D25="","",VLOOKUP($D25,'[1]Boys Si Main Draw Prep'!$A$7:$P$38,3))</f>
        <v/>
      </c>
      <c r="G25" s="56"/>
      <c r="H25" s="56" t="str">
        <f>IF($D25="","",VLOOKUP($D25,'[1]Boys Si Main Draw Prep'!$A$7:$P$38,4))</f>
        <v/>
      </c>
      <c r="I25" s="57"/>
      <c r="J25" s="40"/>
      <c r="K25" s="58"/>
      <c r="L25" s="40"/>
      <c r="M25" s="63"/>
      <c r="N25" s="41"/>
      <c r="O25" s="71"/>
      <c r="P25" s="41"/>
      <c r="Q25" s="71"/>
      <c r="R25" s="45"/>
    </row>
    <row r="26" spans="1:18" s="46" customFormat="1" ht="9.6" customHeight="1">
      <c r="A26" s="48"/>
      <c r="B26" s="49"/>
      <c r="C26" s="49"/>
      <c r="D26" s="59"/>
      <c r="E26" s="50"/>
      <c r="F26" s="50"/>
      <c r="G26" s="51"/>
      <c r="H26" s="50"/>
      <c r="I26" s="60"/>
      <c r="J26" s="52" t="s">
        <v>18</v>
      </c>
      <c r="K26" s="61"/>
      <c r="L26" s="137" t="s">
        <v>56</v>
      </c>
      <c r="M26" s="62"/>
      <c r="N26" s="41"/>
      <c r="O26" s="71"/>
      <c r="P26" s="41"/>
      <c r="Q26" s="71"/>
      <c r="R26" s="45"/>
    </row>
    <row r="27" spans="1:18" s="46" customFormat="1" ht="9.6" customHeight="1">
      <c r="A27" s="48">
        <v>11</v>
      </c>
      <c r="B27" s="36" t="str">
        <f>IF($D27="","",VLOOKUP($D27,'[1]Boys Si Main Draw Prep'!$A$7:$P$38,15))</f>
        <v/>
      </c>
      <c r="C27" s="36" t="str">
        <f>IF($D27="","",VLOOKUP($D27,'[1]Boys Si Main Draw Prep'!$A$7:$P$38,16))</f>
        <v/>
      </c>
      <c r="D27" s="37"/>
      <c r="E27" s="56" t="s">
        <v>69</v>
      </c>
      <c r="F27" s="56" t="str">
        <f>IF($D27="","",VLOOKUP($D27,'[1]Boys Si Main Draw Prep'!$A$7:$P$38,3))</f>
        <v/>
      </c>
      <c r="G27" s="56"/>
      <c r="H27" s="56" t="s">
        <v>47</v>
      </c>
      <c r="I27" s="39"/>
      <c r="J27" s="40"/>
      <c r="K27" s="64"/>
      <c r="L27" s="40" t="s">
        <v>86</v>
      </c>
      <c r="M27" s="65"/>
      <c r="N27" s="41"/>
      <c r="O27" s="71"/>
      <c r="P27" s="41"/>
      <c r="Q27" s="71"/>
      <c r="R27" s="45"/>
    </row>
    <row r="28" spans="1:18" s="46" customFormat="1" ht="9.6" customHeight="1">
      <c r="A28" s="76"/>
      <c r="B28" s="49"/>
      <c r="C28" s="49"/>
      <c r="D28" s="59"/>
      <c r="E28" s="50"/>
      <c r="F28" s="50"/>
      <c r="G28" s="51"/>
      <c r="H28" s="52" t="s">
        <v>18</v>
      </c>
      <c r="I28" s="53"/>
      <c r="J28" s="56" t="s">
        <v>70</v>
      </c>
      <c r="K28" s="66"/>
      <c r="L28" s="40"/>
      <c r="M28" s="65"/>
      <c r="N28" s="41"/>
      <c r="O28" s="71"/>
      <c r="P28" s="41"/>
      <c r="Q28" s="71"/>
      <c r="R28" s="45"/>
    </row>
    <row r="29" spans="1:18" s="46" customFormat="1" ht="9.6" customHeight="1">
      <c r="A29" s="48">
        <v>12</v>
      </c>
      <c r="B29" s="36" t="str">
        <f>IF($D29="","",VLOOKUP($D29,'[1]Boys Si Main Draw Prep'!$A$7:$P$38,15))</f>
        <v/>
      </c>
      <c r="C29" s="36" t="str">
        <f>IF($D29="","",VLOOKUP($D29,'[1]Boys Si Main Draw Prep'!$A$7:$P$38,16))</f>
        <v/>
      </c>
      <c r="D29" s="37"/>
      <c r="E29" s="56" t="s">
        <v>70</v>
      </c>
      <c r="F29" s="56" t="str">
        <f>IF($D29="","",VLOOKUP($D29,'[1]Boys Si Main Draw Prep'!$A$7:$P$38,3))</f>
        <v/>
      </c>
      <c r="G29" s="56"/>
      <c r="H29" s="56" t="s">
        <v>65</v>
      </c>
      <c r="I29" s="67"/>
      <c r="J29" s="40" t="s">
        <v>87</v>
      </c>
      <c r="K29" s="40"/>
      <c r="L29" s="40"/>
      <c r="M29" s="65"/>
      <c r="N29" s="41"/>
      <c r="O29" s="71"/>
      <c r="P29" s="41"/>
      <c r="Q29" s="71"/>
      <c r="R29" s="45"/>
    </row>
    <row r="30" spans="1:18" s="46" customFormat="1" ht="9.6" customHeight="1">
      <c r="A30" s="48"/>
      <c r="B30" s="49"/>
      <c r="C30" s="49"/>
      <c r="D30" s="59"/>
      <c r="E30" s="40"/>
      <c r="F30" s="40"/>
      <c r="G30" s="68"/>
      <c r="H30" s="69"/>
      <c r="I30" s="60"/>
      <c r="J30" s="40"/>
      <c r="K30" s="40"/>
      <c r="L30" s="52" t="s">
        <v>18</v>
      </c>
      <c r="M30" s="61" t="s">
        <v>19</v>
      </c>
      <c r="N30" s="137" t="s">
        <v>56</v>
      </c>
      <c r="O30" s="77"/>
      <c r="P30" s="41"/>
      <c r="Q30" s="71"/>
      <c r="R30" s="45"/>
    </row>
    <row r="31" spans="1:18" s="46" customFormat="1" ht="9.6" customHeight="1">
      <c r="A31" s="48">
        <v>13</v>
      </c>
      <c r="B31" s="36" t="str">
        <f>IF($D31="","",VLOOKUP($D31,'[1]Boys Si Main Draw Prep'!$A$7:$P$38,15))</f>
        <v/>
      </c>
      <c r="C31" s="36" t="str">
        <f>IF($D31="","",VLOOKUP($D31,'[1]Boys Si Main Draw Prep'!$A$7:$P$38,16))</f>
        <v/>
      </c>
      <c r="D31" s="37"/>
      <c r="E31" s="56" t="s">
        <v>82</v>
      </c>
      <c r="F31" s="56" t="str">
        <f>IF($D31="","",VLOOKUP($D31,'[1]Boys Si Main Draw Prep'!$A$7:$P$38,3))</f>
        <v/>
      </c>
      <c r="G31" s="56"/>
      <c r="H31" s="56" t="s">
        <v>47</v>
      </c>
      <c r="I31" s="70"/>
      <c r="J31" s="40"/>
      <c r="K31" s="40"/>
      <c r="L31" s="40"/>
      <c r="M31" s="65"/>
      <c r="N31" s="40" t="s">
        <v>88</v>
      </c>
      <c r="O31" s="42"/>
      <c r="P31" s="41"/>
      <c r="Q31" s="71"/>
      <c r="R31" s="45"/>
    </row>
    <row r="32" spans="1:18" s="46" customFormat="1" ht="9.6" customHeight="1">
      <c r="A32" s="48"/>
      <c r="B32" s="49"/>
      <c r="C32" s="49"/>
      <c r="D32" s="59"/>
      <c r="E32" s="50"/>
      <c r="F32" s="50"/>
      <c r="G32" s="51"/>
      <c r="H32" s="52" t="s">
        <v>18</v>
      </c>
      <c r="I32" s="53"/>
      <c r="J32" s="56" t="s">
        <v>71</v>
      </c>
      <c r="K32" s="54"/>
      <c r="L32" s="40"/>
      <c r="M32" s="65"/>
      <c r="N32" s="41"/>
      <c r="O32" s="42"/>
      <c r="P32" s="41"/>
      <c r="Q32" s="71"/>
      <c r="R32" s="45"/>
    </row>
    <row r="33" spans="1:18" s="46" customFormat="1" ht="9.6" customHeight="1">
      <c r="A33" s="48">
        <v>14</v>
      </c>
      <c r="B33" s="36" t="str">
        <f>IF($D33="","",VLOOKUP($D33,'[1]Boys Si Main Draw Prep'!$A$7:$P$38,15))</f>
        <v/>
      </c>
      <c r="C33" s="36" t="str">
        <f>IF($D33="","",VLOOKUP($D33,'[1]Boys Si Main Draw Prep'!$A$7:$P$38,16))</f>
        <v/>
      </c>
      <c r="D33" s="37"/>
      <c r="E33" s="56" t="s">
        <v>71</v>
      </c>
      <c r="F33" s="56" t="str">
        <f>IF($D33="","",VLOOKUP($D33,'[1]Boys Si Main Draw Prep'!$A$7:$P$38,3))</f>
        <v/>
      </c>
      <c r="G33" s="56"/>
      <c r="H33" s="56" t="s">
        <v>47</v>
      </c>
      <c r="I33" s="57"/>
      <c r="J33" s="40" t="s">
        <v>88</v>
      </c>
      <c r="K33" s="58"/>
      <c r="L33" s="40"/>
      <c r="M33" s="65"/>
      <c r="N33" s="41"/>
      <c r="O33" s="42"/>
      <c r="P33" s="41"/>
      <c r="Q33" s="71"/>
      <c r="R33" s="45"/>
    </row>
    <row r="34" spans="1:18" s="46" customFormat="1" ht="9.6" customHeight="1">
      <c r="A34" s="48"/>
      <c r="B34" s="49"/>
      <c r="C34" s="49"/>
      <c r="D34" s="59"/>
      <c r="E34" s="50"/>
      <c r="F34" s="50"/>
      <c r="G34" s="51"/>
      <c r="H34" s="40"/>
      <c r="I34" s="60"/>
      <c r="J34" s="52" t="s">
        <v>18</v>
      </c>
      <c r="K34" s="61" t="s">
        <v>19</v>
      </c>
      <c r="L34" s="137" t="s">
        <v>57</v>
      </c>
      <c r="M34" s="73"/>
      <c r="N34" s="41"/>
      <c r="O34" s="42"/>
      <c r="P34" s="41"/>
      <c r="Q34" s="71"/>
      <c r="R34" s="45"/>
    </row>
    <row r="35" spans="1:18" s="46" customFormat="1" ht="9.6" customHeight="1">
      <c r="A35" s="48">
        <v>15</v>
      </c>
      <c r="B35" s="36" t="str">
        <f>IF($D35="","",VLOOKUP($D35,'[1]Boys Si Main Draw Prep'!$A$7:$P$38,15))</f>
        <v/>
      </c>
      <c r="C35" s="36" t="str">
        <f>IF($D35="","",VLOOKUP($D35,'[1]Boys Si Main Draw Prep'!$A$7:$P$38,16))</f>
        <v/>
      </c>
      <c r="D35" s="37"/>
      <c r="E35" s="56" t="s">
        <v>72</v>
      </c>
      <c r="F35" s="56" t="str">
        <f>IF($D35="","",VLOOKUP($D35,'[1]Boys Si Main Draw Prep'!$A$7:$P$38,3))</f>
        <v/>
      </c>
      <c r="G35" s="56"/>
      <c r="H35" s="56" t="s">
        <v>47</v>
      </c>
      <c r="I35" s="39"/>
      <c r="J35" s="40"/>
      <c r="K35" s="64"/>
      <c r="L35" s="40" t="s">
        <v>96</v>
      </c>
      <c r="M35" s="63"/>
      <c r="N35" s="41"/>
      <c r="O35" s="42"/>
      <c r="P35" s="41"/>
      <c r="Q35" s="71"/>
      <c r="R35" s="45"/>
    </row>
    <row r="36" spans="1:18" s="46" customFormat="1" ht="9.6" customHeight="1">
      <c r="A36" s="48"/>
      <c r="B36" s="49"/>
      <c r="C36" s="49"/>
      <c r="D36" s="49"/>
      <c r="E36" s="50"/>
      <c r="F36" s="50"/>
      <c r="G36" s="51"/>
      <c r="H36" s="52" t="s">
        <v>18</v>
      </c>
      <c r="I36" s="53"/>
      <c r="J36" s="137" t="s">
        <v>57</v>
      </c>
      <c r="K36" s="66"/>
      <c r="L36" s="40"/>
      <c r="M36" s="63"/>
      <c r="N36" s="41"/>
      <c r="O36" s="42"/>
      <c r="P36" s="41"/>
      <c r="Q36" s="71"/>
      <c r="R36" s="45"/>
    </row>
    <row r="37" spans="1:18" s="46" customFormat="1" ht="9.6" customHeight="1">
      <c r="A37" s="35">
        <v>16</v>
      </c>
      <c r="B37" s="36" t="str">
        <f>IF($D37="","",VLOOKUP($D37,'[1]Boys Si Main Draw Prep'!$A$7:$P$38,15))</f>
        <v/>
      </c>
      <c r="C37" s="36" t="str">
        <f>IF($D37="","",VLOOKUP($D37,'[1]Boys Si Main Draw Prep'!$A$7:$P$38,16))</f>
        <v/>
      </c>
      <c r="D37" s="37"/>
      <c r="E37" s="38" t="s">
        <v>57</v>
      </c>
      <c r="F37" s="38" t="str">
        <f>IF($D37="","",VLOOKUP($D37,'[1]Boys Si Main Draw Prep'!$A$7:$P$38,3))</f>
        <v/>
      </c>
      <c r="G37" s="38"/>
      <c r="H37" s="38" t="s">
        <v>50</v>
      </c>
      <c r="I37" s="67"/>
      <c r="J37" s="40" t="s">
        <v>89</v>
      </c>
      <c r="K37" s="40"/>
      <c r="L37" s="40"/>
      <c r="M37" s="63"/>
      <c r="N37" s="42"/>
      <c r="O37" s="42"/>
      <c r="P37" s="41"/>
      <c r="Q37" s="71"/>
      <c r="R37" s="45"/>
    </row>
    <row r="38" spans="1:18" s="46" customFormat="1" ht="9.6" customHeight="1">
      <c r="A38" s="48"/>
      <c r="B38" s="49"/>
      <c r="C38" s="49"/>
      <c r="D38" s="49"/>
      <c r="E38" s="50"/>
      <c r="F38" s="50"/>
      <c r="G38" s="51"/>
      <c r="H38" s="50"/>
      <c r="I38" s="60"/>
      <c r="J38" s="40"/>
      <c r="K38" s="40"/>
      <c r="L38" s="40"/>
      <c r="M38" s="63"/>
      <c r="N38" s="78" t="s">
        <v>22</v>
      </c>
      <c r="O38" s="79"/>
      <c r="P38" s="137" t="s">
        <v>54</v>
      </c>
      <c r="Q38" s="80"/>
      <c r="R38" s="45"/>
    </row>
    <row r="39" spans="1:18" s="46" customFormat="1" ht="9.6" customHeight="1">
      <c r="A39" s="35">
        <v>17</v>
      </c>
      <c r="B39" s="36" t="str">
        <f>IF($D39="","",VLOOKUP($D39,'[1]Boys Si Main Draw Prep'!$A$7:$P$38,15))</f>
        <v/>
      </c>
      <c r="C39" s="36" t="str">
        <f>IF($D39="","",VLOOKUP($D39,'[1]Boys Si Main Draw Prep'!$A$7:$P$38,16))</f>
        <v/>
      </c>
      <c r="D39" s="37"/>
      <c r="E39" s="38" t="s">
        <v>58</v>
      </c>
      <c r="F39" s="38" t="str">
        <f>IF($D39="","",VLOOKUP($D39,'[1]Boys Si Main Draw Prep'!$A$7:$P$38,3))</f>
        <v/>
      </c>
      <c r="G39" s="38"/>
      <c r="H39" s="38" t="s">
        <v>53</v>
      </c>
      <c r="I39" s="39"/>
      <c r="J39" s="40"/>
      <c r="K39" s="40"/>
      <c r="L39" s="40"/>
      <c r="M39" s="63"/>
      <c r="N39" s="52" t="s">
        <v>18</v>
      </c>
      <c r="O39" s="81" t="s">
        <v>19</v>
      </c>
      <c r="P39" s="40" t="s">
        <v>105</v>
      </c>
      <c r="Q39" s="71"/>
      <c r="R39" s="45"/>
    </row>
    <row r="40" spans="1:18" s="46" customFormat="1" ht="9.6" customHeight="1">
      <c r="A40" s="48"/>
      <c r="B40" s="49"/>
      <c r="C40" s="49"/>
      <c r="D40" s="49"/>
      <c r="E40" s="50"/>
      <c r="F40" s="50"/>
      <c r="G40" s="51"/>
      <c r="H40" s="52" t="s">
        <v>18</v>
      </c>
      <c r="I40" s="53" t="s">
        <v>83</v>
      </c>
      <c r="J40" s="54" t="str">
        <f>UPPER(IF(OR(I40="a",I40="as"),E39,IF(OR(I40="b",I40="bs"),E41,)))</f>
        <v>ΣΚΑΡΤΣΙΛΑΣ Α.</v>
      </c>
      <c r="K40" s="54"/>
      <c r="L40" s="40"/>
      <c r="M40" s="63"/>
      <c r="N40" s="41"/>
      <c r="O40" s="42"/>
      <c r="P40" s="41"/>
      <c r="Q40" s="71"/>
      <c r="R40" s="45"/>
    </row>
    <row r="41" spans="1:18" s="46" customFormat="1" ht="9.6" customHeight="1">
      <c r="A41" s="48">
        <v>18</v>
      </c>
      <c r="B41" s="36" t="str">
        <f>IF($D41="","",VLOOKUP($D41,'[1]Boys Si Main Draw Prep'!$A$7:$P$38,15))</f>
        <v/>
      </c>
      <c r="C41" s="36" t="str">
        <f>IF($D41="","",VLOOKUP($D41,'[1]Boys Si Main Draw Prep'!$A$7:$P$38,16))</f>
        <v/>
      </c>
      <c r="D41" s="37"/>
      <c r="E41" s="56" t="s">
        <v>62</v>
      </c>
      <c r="F41" s="56"/>
      <c r="G41" s="56"/>
      <c r="H41" s="56"/>
      <c r="I41" s="57"/>
      <c r="J41" s="40"/>
      <c r="K41" s="58"/>
      <c r="L41" s="40"/>
      <c r="M41" s="63"/>
      <c r="N41" s="41"/>
      <c r="O41" s="42"/>
      <c r="P41" s="41"/>
      <c r="Q41" s="71"/>
      <c r="R41" s="45"/>
    </row>
    <row r="42" spans="1:18" s="46" customFormat="1" ht="9.6" customHeight="1">
      <c r="A42" s="48"/>
      <c r="B42" s="49"/>
      <c r="C42" s="49"/>
      <c r="D42" s="59"/>
      <c r="E42" s="50"/>
      <c r="F42" s="50"/>
      <c r="G42" s="51"/>
      <c r="H42" s="50"/>
      <c r="I42" s="60"/>
      <c r="J42" s="52" t="s">
        <v>18</v>
      </c>
      <c r="K42" s="61"/>
      <c r="L42" s="56" t="s">
        <v>74</v>
      </c>
      <c r="M42" s="62"/>
      <c r="N42" s="41"/>
      <c r="O42" s="42"/>
      <c r="P42" s="41"/>
      <c r="Q42" s="71"/>
      <c r="R42" s="45"/>
    </row>
    <row r="43" spans="1:18" s="46" customFormat="1" ht="9.6" customHeight="1">
      <c r="A43" s="48">
        <v>19</v>
      </c>
      <c r="B43" s="36" t="str">
        <f>IF($D43="","",VLOOKUP($D43,'[1]Boys Si Main Draw Prep'!$A$7:$P$38,15))</f>
        <v/>
      </c>
      <c r="C43" s="36" t="str">
        <f>IF($D43="","",VLOOKUP($D43,'[1]Boys Si Main Draw Prep'!$A$7:$P$38,16))</f>
        <v/>
      </c>
      <c r="D43" s="37"/>
      <c r="E43" s="56" t="s">
        <v>74</v>
      </c>
      <c r="F43" s="56" t="str">
        <f>IF($D43="","",VLOOKUP($D43,'[1]Boys Si Main Draw Prep'!$A$7:$P$38,3))</f>
        <v/>
      </c>
      <c r="G43" s="56"/>
      <c r="H43" s="56" t="s">
        <v>47</v>
      </c>
      <c r="I43" s="39"/>
      <c r="J43" s="40"/>
      <c r="K43" s="64"/>
      <c r="L43" s="40" t="s">
        <v>97</v>
      </c>
      <c r="M43" s="65"/>
      <c r="N43" s="41"/>
      <c r="O43" s="42"/>
      <c r="P43" s="41"/>
      <c r="Q43" s="71"/>
      <c r="R43" s="45"/>
    </row>
    <row r="44" spans="1:18" s="46" customFormat="1" ht="9.6" customHeight="1">
      <c r="A44" s="48"/>
      <c r="B44" s="49"/>
      <c r="C44" s="49"/>
      <c r="D44" s="59"/>
      <c r="E44" s="50"/>
      <c r="F44" s="50"/>
      <c r="G44" s="51"/>
      <c r="H44" s="52" t="s">
        <v>18</v>
      </c>
      <c r="I44" s="53"/>
      <c r="J44" s="56" t="s">
        <v>74</v>
      </c>
      <c r="K44" s="66"/>
      <c r="L44" s="40"/>
      <c r="M44" s="65"/>
      <c r="N44" s="41"/>
      <c r="O44" s="42"/>
      <c r="P44" s="41"/>
      <c r="Q44" s="71"/>
      <c r="R44" s="45"/>
    </row>
    <row r="45" spans="1:18" s="46" customFormat="1" ht="9.6" customHeight="1">
      <c r="A45" s="48">
        <v>20</v>
      </c>
      <c r="B45" s="36" t="str">
        <f>IF($D45="","",VLOOKUP($D45,'[1]Boys Si Main Draw Prep'!$A$7:$P$38,15))</f>
        <v/>
      </c>
      <c r="C45" s="36" t="str">
        <f>IF($D45="","",VLOOKUP($D45,'[1]Boys Si Main Draw Prep'!$A$7:$P$38,16))</f>
        <v/>
      </c>
      <c r="D45" s="37"/>
      <c r="E45" s="56" t="s">
        <v>76</v>
      </c>
      <c r="F45" s="56" t="str">
        <f>IF($D45="","",VLOOKUP($D45,'[1]Boys Si Main Draw Prep'!$A$7:$P$38,3))</f>
        <v/>
      </c>
      <c r="G45" s="56"/>
      <c r="H45" s="56" t="s">
        <v>68</v>
      </c>
      <c r="I45" s="67"/>
      <c r="J45" s="40" t="s">
        <v>86</v>
      </c>
      <c r="K45" s="40"/>
      <c r="L45" s="40"/>
      <c r="M45" s="65"/>
      <c r="N45" s="41"/>
      <c r="O45" s="42"/>
      <c r="P45" s="41"/>
      <c r="Q45" s="71"/>
      <c r="R45" s="45"/>
    </row>
    <row r="46" spans="1:18" s="46" customFormat="1" ht="9.6" customHeight="1">
      <c r="A46" s="48"/>
      <c r="B46" s="49"/>
      <c r="C46" s="49"/>
      <c r="D46" s="59"/>
      <c r="E46" s="40"/>
      <c r="F46" s="40"/>
      <c r="G46" s="68"/>
      <c r="H46" s="69"/>
      <c r="I46" s="60"/>
      <c r="J46" s="40"/>
      <c r="K46" s="40"/>
      <c r="L46" s="52" t="s">
        <v>18</v>
      </c>
      <c r="M46" s="61" t="s">
        <v>21</v>
      </c>
      <c r="N46" s="56" t="s">
        <v>77</v>
      </c>
      <c r="O46" s="75"/>
      <c r="P46" s="41"/>
      <c r="Q46" s="71"/>
      <c r="R46" s="45"/>
    </row>
    <row r="47" spans="1:18" s="46" customFormat="1" ht="9.6" customHeight="1">
      <c r="A47" s="48">
        <v>21</v>
      </c>
      <c r="B47" s="36" t="str">
        <f>IF($D47="","",VLOOKUP($D47,'[1]Boys Si Main Draw Prep'!$A$7:$P$38,15))</f>
        <v/>
      </c>
      <c r="C47" s="36" t="str">
        <f>IF($D47="","",VLOOKUP($D47,'[1]Boys Si Main Draw Prep'!$A$7:$P$38,16))</f>
        <v/>
      </c>
      <c r="D47" s="37"/>
      <c r="E47" s="56" t="s">
        <v>75</v>
      </c>
      <c r="F47" s="56" t="str">
        <f>IF($D47="","",VLOOKUP($D47,'[1]Boys Si Main Draw Prep'!$A$7:$P$38,3))</f>
        <v/>
      </c>
      <c r="G47" s="56"/>
      <c r="H47" s="56" t="s">
        <v>47</v>
      </c>
      <c r="I47" s="70"/>
      <c r="J47" s="40"/>
      <c r="K47" s="40"/>
      <c r="L47" s="40"/>
      <c r="M47" s="65"/>
      <c r="N47" s="40" t="s">
        <v>102</v>
      </c>
      <c r="O47" s="71"/>
      <c r="P47" s="41"/>
      <c r="Q47" s="71"/>
      <c r="R47" s="45"/>
    </row>
    <row r="48" spans="1:18" s="46" customFormat="1" ht="9.6" customHeight="1">
      <c r="A48" s="48"/>
      <c r="B48" s="49"/>
      <c r="C48" s="49"/>
      <c r="D48" s="59"/>
      <c r="E48" s="50"/>
      <c r="F48" s="50"/>
      <c r="G48" s="51"/>
      <c r="H48" s="52" t="s">
        <v>18</v>
      </c>
      <c r="I48" s="53"/>
      <c r="J48" s="56" t="s">
        <v>77</v>
      </c>
      <c r="K48" s="54"/>
      <c r="L48" s="40"/>
      <c r="M48" s="65"/>
      <c r="N48" s="41"/>
      <c r="O48" s="71"/>
      <c r="P48" s="41"/>
      <c r="Q48" s="71"/>
      <c r="R48" s="45"/>
    </row>
    <row r="49" spans="1:18" s="46" customFormat="1" ht="9.6" customHeight="1">
      <c r="A49" s="48">
        <v>22</v>
      </c>
      <c r="B49" s="36" t="str">
        <f>IF($D49="","",VLOOKUP($D49,'[1]Boys Si Main Draw Prep'!$A$7:$P$38,15))</f>
        <v/>
      </c>
      <c r="C49" s="36" t="str">
        <f>IF($D49="","",VLOOKUP($D49,'[1]Boys Si Main Draw Prep'!$A$7:$P$38,16))</f>
        <v/>
      </c>
      <c r="D49" s="37"/>
      <c r="E49" s="56" t="s">
        <v>77</v>
      </c>
      <c r="F49" s="56" t="str">
        <f>IF($D49="","",VLOOKUP($D49,'[1]Boys Si Main Draw Prep'!$A$7:$P$38,3))</f>
        <v/>
      </c>
      <c r="G49" s="56"/>
      <c r="H49" s="56" t="s">
        <v>65</v>
      </c>
      <c r="I49" s="57"/>
      <c r="J49" s="40" t="s">
        <v>90</v>
      </c>
      <c r="K49" s="58"/>
      <c r="L49" s="40"/>
      <c r="M49" s="65"/>
      <c r="N49" s="41"/>
      <c r="O49" s="71"/>
      <c r="P49" s="41"/>
      <c r="Q49" s="71"/>
      <c r="R49" s="45"/>
    </row>
    <row r="50" spans="1:18" s="46" customFormat="1" ht="9.6" customHeight="1">
      <c r="A50" s="48"/>
      <c r="B50" s="49"/>
      <c r="C50" s="49"/>
      <c r="D50" s="59"/>
      <c r="E50" s="50"/>
      <c r="F50" s="50"/>
      <c r="G50" s="51"/>
      <c r="H50" s="40"/>
      <c r="I50" s="60"/>
      <c r="J50" s="52" t="s">
        <v>18</v>
      </c>
      <c r="K50" s="61"/>
      <c r="L50" s="56" t="s">
        <v>77</v>
      </c>
      <c r="M50" s="73"/>
      <c r="N50" s="41"/>
      <c r="O50" s="71"/>
      <c r="P50" s="41"/>
      <c r="Q50" s="71"/>
      <c r="R50" s="45"/>
    </row>
    <row r="51" spans="1:18" s="46" customFormat="1" ht="9.6" customHeight="1">
      <c r="A51" s="48">
        <v>23</v>
      </c>
      <c r="B51" s="36" t="str">
        <f>IF($D51="","",VLOOKUP($D51,'[1]Boys Si Main Draw Prep'!$A$7:$P$38,15))</f>
        <v/>
      </c>
      <c r="C51" s="36" t="str">
        <f>IF($D51="","",VLOOKUP($D51,'[1]Boys Si Main Draw Prep'!$A$7:$P$38,16))</f>
        <v/>
      </c>
      <c r="D51" s="37"/>
      <c r="E51" s="56" t="s">
        <v>62</v>
      </c>
      <c r="F51" s="56" t="str">
        <f>IF($D51="","",VLOOKUP($D51,'[1]Boys Si Main Draw Prep'!$A$7:$P$38,3))</f>
        <v/>
      </c>
      <c r="G51" s="56"/>
      <c r="H51" s="56" t="str">
        <f>IF($D51="","",VLOOKUP($D51,'[1]Boys Si Main Draw Prep'!$A$7:$P$38,4))</f>
        <v/>
      </c>
      <c r="I51" s="39"/>
      <c r="J51" s="40"/>
      <c r="K51" s="64"/>
      <c r="L51" s="40" t="s">
        <v>98</v>
      </c>
      <c r="M51" s="63"/>
      <c r="N51" s="41"/>
      <c r="O51" s="71"/>
      <c r="P51" s="41"/>
      <c r="Q51" s="71"/>
      <c r="R51" s="45"/>
    </row>
    <row r="52" spans="1:18" s="46" customFormat="1" ht="9.6" customHeight="1">
      <c r="A52" s="48"/>
      <c r="B52" s="49"/>
      <c r="C52" s="49"/>
      <c r="D52" s="49"/>
      <c r="E52" s="50"/>
      <c r="F52" s="50"/>
      <c r="G52" s="51"/>
      <c r="H52" s="52" t="s">
        <v>18</v>
      </c>
      <c r="I52" s="53" t="s">
        <v>84</v>
      </c>
      <c r="J52" s="54" t="str">
        <f>UPPER(IF(OR(I52="a",I52="as"),E51,IF(OR(I52="b",I52="bs"),E53,)))</f>
        <v>ΣΔΡΑΚΑΣ Χ.</v>
      </c>
      <c r="K52" s="66"/>
      <c r="L52" s="40"/>
      <c r="M52" s="63"/>
      <c r="N52" s="41"/>
      <c r="O52" s="71"/>
      <c r="P52" s="41"/>
      <c r="Q52" s="71"/>
      <c r="R52" s="45"/>
    </row>
    <row r="53" spans="1:18" s="46" customFormat="1" ht="9.6" customHeight="1">
      <c r="A53" s="35">
        <v>24</v>
      </c>
      <c r="B53" s="36" t="str">
        <f>IF($D53="","",VLOOKUP($D53,'[1]Boys Si Main Draw Prep'!$A$7:$P$38,15))</f>
        <v/>
      </c>
      <c r="C53" s="36" t="str">
        <f>IF($D53="","",VLOOKUP($D53,'[1]Boys Si Main Draw Prep'!$A$7:$P$38,16))</f>
        <v/>
      </c>
      <c r="D53" s="37"/>
      <c r="E53" s="38" t="s">
        <v>59</v>
      </c>
      <c r="F53" s="38" t="str">
        <f>IF($D53="","",VLOOKUP($D53,'[1]Boys Si Main Draw Prep'!$A$7:$P$38,3))</f>
        <v/>
      </c>
      <c r="G53" s="38"/>
      <c r="H53" s="38" t="s">
        <v>52</v>
      </c>
      <c r="I53" s="67"/>
      <c r="J53" s="40"/>
      <c r="K53" s="40"/>
      <c r="L53" s="40"/>
      <c r="M53" s="63"/>
      <c r="N53" s="41"/>
      <c r="O53" s="71"/>
      <c r="P53" s="41"/>
      <c r="Q53" s="71"/>
      <c r="R53" s="45"/>
    </row>
    <row r="54" spans="1:18" s="46" customFormat="1" ht="9.6" customHeight="1">
      <c r="A54" s="48"/>
      <c r="B54" s="49"/>
      <c r="C54" s="49"/>
      <c r="D54" s="49"/>
      <c r="E54" s="69"/>
      <c r="F54" s="69"/>
      <c r="G54" s="74"/>
      <c r="H54" s="69"/>
      <c r="I54" s="60"/>
      <c r="J54" s="40"/>
      <c r="K54" s="40"/>
      <c r="L54" s="40"/>
      <c r="M54" s="63"/>
      <c r="N54" s="52" t="s">
        <v>18</v>
      </c>
      <c r="O54" s="61" t="s">
        <v>21</v>
      </c>
      <c r="P54" s="56" t="s">
        <v>81</v>
      </c>
      <c r="Q54" s="77"/>
      <c r="R54" s="45"/>
    </row>
    <row r="55" spans="1:18" s="46" customFormat="1" ht="9.6" customHeight="1">
      <c r="A55" s="35">
        <v>25</v>
      </c>
      <c r="B55" s="36" t="str">
        <f>IF($D55="","",VLOOKUP($D55,'[1]Boys Si Main Draw Prep'!$A$7:$P$38,15))</f>
        <v/>
      </c>
      <c r="C55" s="36" t="str">
        <f>IF($D55="","",VLOOKUP($D55,'[1]Boys Si Main Draw Prep'!$A$7:$P$38,16))</f>
        <v/>
      </c>
      <c r="D55" s="37"/>
      <c r="E55" s="38" t="s">
        <v>61</v>
      </c>
      <c r="F55" s="38" t="str">
        <f>IF($D55="","",VLOOKUP($D55,'[1]Boys Si Main Draw Prep'!$A$7:$P$38,3))</f>
        <v/>
      </c>
      <c r="G55" s="38"/>
      <c r="H55" s="38" t="s">
        <v>47</v>
      </c>
      <c r="I55" s="39"/>
      <c r="J55" s="40"/>
      <c r="K55" s="40"/>
      <c r="L55" s="40"/>
      <c r="M55" s="63"/>
      <c r="N55" s="41"/>
      <c r="O55" s="71"/>
      <c r="P55" s="40" t="s">
        <v>103</v>
      </c>
      <c r="Q55" s="42"/>
      <c r="R55" s="45"/>
    </row>
    <row r="56" spans="1:18" s="46" customFormat="1" ht="9.6" customHeight="1">
      <c r="A56" s="48"/>
      <c r="B56" s="49"/>
      <c r="C56" s="49"/>
      <c r="D56" s="49"/>
      <c r="E56" s="50"/>
      <c r="F56" s="50"/>
      <c r="G56" s="51"/>
      <c r="H56" s="52" t="s">
        <v>18</v>
      </c>
      <c r="I56" s="53"/>
      <c r="J56" s="56" t="s">
        <v>78</v>
      </c>
      <c r="K56" s="54"/>
      <c r="L56" s="40"/>
      <c r="M56" s="63"/>
      <c r="N56" s="41"/>
      <c r="O56" s="71"/>
      <c r="P56" s="41"/>
      <c r="Q56" s="42"/>
      <c r="R56" s="45"/>
    </row>
    <row r="57" spans="1:18" s="46" customFormat="1" ht="9.6" customHeight="1">
      <c r="A57" s="48">
        <v>26</v>
      </c>
      <c r="B57" s="36" t="str">
        <f>IF($D57="","",VLOOKUP($D57,'[1]Boys Si Main Draw Prep'!$A$7:$P$38,15))</f>
        <v/>
      </c>
      <c r="C57" s="36" t="str">
        <f>IF($D57="","",VLOOKUP($D57,'[1]Boys Si Main Draw Prep'!$A$7:$P$38,16))</f>
        <v/>
      </c>
      <c r="D57" s="37"/>
      <c r="E57" s="56" t="s">
        <v>78</v>
      </c>
      <c r="F57" s="56" t="str">
        <f>IF($D57="","",VLOOKUP($D57,'[1]Boys Si Main Draw Prep'!$A$7:$P$38,3))</f>
        <v/>
      </c>
      <c r="G57" s="56"/>
      <c r="H57" s="56" t="s">
        <v>65</v>
      </c>
      <c r="I57" s="57"/>
      <c r="J57" s="40" t="s">
        <v>91</v>
      </c>
      <c r="K57" s="58"/>
      <c r="L57" s="40"/>
      <c r="M57" s="63"/>
      <c r="N57" s="41"/>
      <c r="O57" s="71"/>
      <c r="P57" s="41"/>
      <c r="Q57" s="42"/>
      <c r="R57" s="45"/>
    </row>
    <row r="58" spans="1:18" s="46" customFormat="1" ht="9.6" customHeight="1">
      <c r="A58" s="48"/>
      <c r="B58" s="49"/>
      <c r="C58" s="49"/>
      <c r="D58" s="59"/>
      <c r="E58" s="50"/>
      <c r="F58" s="50"/>
      <c r="G58" s="51"/>
      <c r="H58" s="50"/>
      <c r="I58" s="60"/>
      <c r="J58" s="52" t="s">
        <v>18</v>
      </c>
      <c r="K58" s="61" t="s">
        <v>21</v>
      </c>
      <c r="L58" s="56" t="s">
        <v>78</v>
      </c>
      <c r="M58" s="62"/>
      <c r="N58" s="41"/>
      <c r="O58" s="71"/>
      <c r="P58" s="41"/>
      <c r="Q58" s="42"/>
      <c r="R58" s="45"/>
    </row>
    <row r="59" spans="1:18" s="46" customFormat="1" ht="9.6" customHeight="1">
      <c r="A59" s="48">
        <v>27</v>
      </c>
      <c r="B59" s="36" t="str">
        <f>IF($D59="","",VLOOKUP($D59,'[1]Boys Si Main Draw Prep'!$A$7:$P$38,15))</f>
        <v/>
      </c>
      <c r="C59" s="36" t="str">
        <f>IF($D59="","",VLOOKUP($D59,'[1]Boys Si Main Draw Prep'!$A$7:$P$38,16))</f>
        <v/>
      </c>
      <c r="D59" s="37"/>
      <c r="E59" s="56" t="s">
        <v>79</v>
      </c>
      <c r="F59" s="56" t="str">
        <f>IF($D59="","",VLOOKUP($D59,'[1]Boys Si Main Draw Prep'!$A$7:$P$38,3))</f>
        <v/>
      </c>
      <c r="G59" s="56"/>
      <c r="H59" s="56" t="s">
        <v>65</v>
      </c>
      <c r="I59" s="39"/>
      <c r="J59" s="40"/>
      <c r="K59" s="64"/>
      <c r="L59" s="40" t="s">
        <v>99</v>
      </c>
      <c r="M59" s="65"/>
      <c r="N59" s="41"/>
      <c r="O59" s="71"/>
      <c r="P59" s="41"/>
      <c r="Q59" s="42"/>
      <c r="R59" s="82"/>
    </row>
    <row r="60" spans="1:18" s="46" customFormat="1" ht="9.6" customHeight="1">
      <c r="A60" s="48"/>
      <c r="B60" s="49"/>
      <c r="C60" s="49"/>
      <c r="D60" s="59"/>
      <c r="E60" s="50"/>
      <c r="F60" s="50"/>
      <c r="G60" s="51"/>
      <c r="H60" s="52" t="s">
        <v>18</v>
      </c>
      <c r="I60" s="53"/>
      <c r="J60" s="56" t="s">
        <v>80</v>
      </c>
      <c r="K60" s="66"/>
      <c r="L60" s="40"/>
      <c r="M60" s="65"/>
      <c r="N60" s="41"/>
      <c r="O60" s="71"/>
      <c r="P60" s="41"/>
      <c r="Q60" s="42"/>
      <c r="R60" s="45"/>
    </row>
    <row r="61" spans="1:18" s="46" customFormat="1" ht="9.6" customHeight="1">
      <c r="A61" s="48">
        <v>28</v>
      </c>
      <c r="B61" s="36" t="str">
        <f>IF($D61="","",VLOOKUP($D61,'[1]Boys Si Main Draw Prep'!$A$7:$P$38,15))</f>
        <v/>
      </c>
      <c r="C61" s="36" t="str">
        <f>IF($D61="","",VLOOKUP($D61,'[1]Boys Si Main Draw Prep'!$A$7:$P$38,16))</f>
        <v/>
      </c>
      <c r="D61" s="37"/>
      <c r="E61" s="56" t="s">
        <v>80</v>
      </c>
      <c r="F61" s="56" t="str">
        <f>IF($D61="","",VLOOKUP($D61,'[1]Boys Si Main Draw Prep'!$A$7:$P$38,3))</f>
        <v/>
      </c>
      <c r="G61" s="56"/>
      <c r="H61" s="56" t="s">
        <v>47</v>
      </c>
      <c r="I61" s="67"/>
      <c r="J61" s="40" t="s">
        <v>92</v>
      </c>
      <c r="K61" s="40"/>
      <c r="L61" s="40"/>
      <c r="M61" s="65"/>
      <c r="N61" s="41"/>
      <c r="O61" s="71"/>
      <c r="P61" s="41"/>
      <c r="Q61" s="42"/>
      <c r="R61" s="45"/>
    </row>
    <row r="62" spans="1:18" s="46" customFormat="1" ht="9.6" customHeight="1">
      <c r="A62" s="48"/>
      <c r="B62" s="49"/>
      <c r="C62" s="49"/>
      <c r="D62" s="59"/>
      <c r="E62" s="40"/>
      <c r="F62" s="40"/>
      <c r="G62" s="68"/>
      <c r="H62" s="69"/>
      <c r="I62" s="60"/>
      <c r="J62" s="40"/>
      <c r="K62" s="40"/>
      <c r="L62" s="52" t="s">
        <v>18</v>
      </c>
      <c r="M62" s="61" t="s">
        <v>21</v>
      </c>
      <c r="N62" s="56" t="s">
        <v>81</v>
      </c>
      <c r="O62" s="77"/>
      <c r="P62" s="41"/>
      <c r="Q62" s="42"/>
      <c r="R62" s="45"/>
    </row>
    <row r="63" spans="1:18" s="46" customFormat="1" ht="9.6" customHeight="1">
      <c r="A63" s="48">
        <v>29</v>
      </c>
      <c r="B63" s="36" t="str">
        <f>IF($D63="","",VLOOKUP($D63,'[1]Boys Si Main Draw Prep'!$A$7:$P$38,15))</f>
        <v/>
      </c>
      <c r="C63" s="36" t="str">
        <f>IF($D63="","",VLOOKUP($D63,'[1]Boys Si Main Draw Prep'!$A$7:$P$38,16))</f>
        <v/>
      </c>
      <c r="D63" s="37"/>
      <c r="E63" s="56" t="s">
        <v>81</v>
      </c>
      <c r="F63" s="56" t="str">
        <f>IF($D63="","",VLOOKUP($D63,'[1]Boys Si Main Draw Prep'!$A$7:$P$38,3))</f>
        <v/>
      </c>
      <c r="G63" s="56"/>
      <c r="H63" s="56" t="s">
        <v>65</v>
      </c>
      <c r="I63" s="70"/>
      <c r="J63" s="40"/>
      <c r="K63" s="40"/>
      <c r="L63" s="40"/>
      <c r="M63" s="65"/>
      <c r="N63" s="40" t="s">
        <v>101</v>
      </c>
      <c r="O63" s="63"/>
      <c r="P63" s="43"/>
      <c r="Q63" s="44"/>
      <c r="R63" s="45"/>
    </row>
    <row r="64" spans="1:18" s="46" customFormat="1" ht="9.6" customHeight="1">
      <c r="A64" s="48"/>
      <c r="B64" s="49"/>
      <c r="C64" s="49"/>
      <c r="D64" s="59"/>
      <c r="E64" s="50"/>
      <c r="F64" s="50"/>
      <c r="G64" s="51"/>
      <c r="H64" s="52" t="s">
        <v>18</v>
      </c>
      <c r="I64" s="53"/>
      <c r="J64" s="56" t="s">
        <v>81</v>
      </c>
      <c r="K64" s="54"/>
      <c r="L64" s="40"/>
      <c r="M64" s="65"/>
      <c r="N64" s="63"/>
      <c r="O64" s="63"/>
      <c r="P64" s="43"/>
      <c r="Q64" s="44"/>
      <c r="R64" s="45"/>
    </row>
    <row r="65" spans="1:18" s="46" customFormat="1" ht="9.6" customHeight="1">
      <c r="A65" s="48">
        <v>30</v>
      </c>
      <c r="B65" s="36" t="str">
        <f>IF($D65="","",VLOOKUP($D65,'[1]Boys Si Main Draw Prep'!$A$7:$P$38,15))</f>
        <v/>
      </c>
      <c r="C65" s="36" t="str">
        <f>IF($D65="","",VLOOKUP($D65,'[1]Boys Si Main Draw Prep'!$A$7:$P$38,16))</f>
        <v/>
      </c>
      <c r="D65" s="37"/>
      <c r="E65" s="56" t="s">
        <v>73</v>
      </c>
      <c r="F65" s="56" t="str">
        <f>IF($D65="","",VLOOKUP($D65,'[1]Boys Si Main Draw Prep'!$A$7:$P$38,3))</f>
        <v/>
      </c>
      <c r="G65" s="56"/>
      <c r="H65" s="56" t="s">
        <v>47</v>
      </c>
      <c r="I65" s="57"/>
      <c r="J65" s="40" t="s">
        <v>88</v>
      </c>
      <c r="K65" s="58"/>
      <c r="L65" s="40"/>
      <c r="M65" s="65"/>
      <c r="N65" s="63"/>
      <c r="O65" s="63"/>
      <c r="P65" s="43"/>
      <c r="Q65" s="44"/>
      <c r="R65" s="45"/>
    </row>
    <row r="66" spans="1:18" s="46" customFormat="1" ht="9.6" customHeight="1">
      <c r="A66" s="48"/>
      <c r="B66" s="49"/>
      <c r="C66" s="49"/>
      <c r="D66" s="59"/>
      <c r="E66" s="50"/>
      <c r="F66" s="50"/>
      <c r="G66" s="51"/>
      <c r="H66" s="40"/>
      <c r="I66" s="60"/>
      <c r="J66" s="52" t="s">
        <v>18</v>
      </c>
      <c r="K66" s="61"/>
      <c r="L66" s="56" t="s">
        <v>81</v>
      </c>
      <c r="M66" s="73"/>
      <c r="N66" s="63"/>
      <c r="O66" s="63"/>
      <c r="P66" s="43"/>
      <c r="Q66" s="44"/>
      <c r="R66" s="45"/>
    </row>
    <row r="67" spans="1:18" s="46" customFormat="1" ht="9.6" customHeight="1">
      <c r="A67" s="48">
        <v>31</v>
      </c>
      <c r="B67" s="36" t="str">
        <f>IF($D67="","",VLOOKUP($D67,'[1]Boys Si Main Draw Prep'!$A$7:$P$38,15))</f>
        <v/>
      </c>
      <c r="C67" s="36" t="str">
        <f>IF($D67="","",VLOOKUP($D67,'[1]Boys Si Main Draw Prep'!$A$7:$P$38,16))</f>
        <v/>
      </c>
      <c r="D67" s="37"/>
      <c r="E67" s="56" t="s">
        <v>20</v>
      </c>
      <c r="F67" s="56" t="str">
        <f>IF($D67="","",VLOOKUP($D67,'[1]Boys Si Main Draw Prep'!$A$7:$P$38,3))</f>
        <v/>
      </c>
      <c r="G67" s="56"/>
      <c r="H67" s="56" t="str">
        <f>IF($D67="","",VLOOKUP($D67,'[1]Boys Si Main Draw Prep'!$A$7:$P$38,4))</f>
        <v/>
      </c>
      <c r="I67" s="39"/>
      <c r="J67" s="40"/>
      <c r="K67" s="64"/>
      <c r="L67" s="40" t="s">
        <v>100</v>
      </c>
      <c r="M67" s="63"/>
      <c r="N67" s="63"/>
      <c r="O67" s="63"/>
      <c r="P67" s="43"/>
      <c r="Q67" s="44"/>
      <c r="R67" s="45"/>
    </row>
    <row r="68" spans="1:18" s="46" customFormat="1" ht="9.6" customHeight="1">
      <c r="A68" s="48"/>
      <c r="B68" s="49"/>
      <c r="C68" s="49"/>
      <c r="D68" s="49"/>
      <c r="E68" s="50"/>
      <c r="F68" s="50"/>
      <c r="G68" s="51"/>
      <c r="H68" s="52" t="s">
        <v>18</v>
      </c>
      <c r="I68" s="53" t="s">
        <v>84</v>
      </c>
      <c r="J68" s="54" t="str">
        <f>UPPER(IF(OR(I68="a",I68="as"),E67,IF(OR(I68="b",I68="bs"),E69,)))</f>
        <v>ΚΑΝΕΛΛΟΠΟΥΛΟΣ Π.</v>
      </c>
      <c r="K68" s="66"/>
      <c r="L68" s="40"/>
      <c r="M68" s="63"/>
      <c r="N68" s="63"/>
      <c r="O68" s="63"/>
      <c r="P68" s="43"/>
      <c r="Q68" s="44"/>
      <c r="R68" s="45"/>
    </row>
    <row r="69" spans="1:18" s="46" customFormat="1" ht="9.6" customHeight="1">
      <c r="A69" s="35">
        <v>32</v>
      </c>
      <c r="B69" s="36" t="str">
        <f>IF($D69="","",VLOOKUP($D69,'[1]Boys Si Main Draw Prep'!$A$7:$P$38,15))</f>
        <v/>
      </c>
      <c r="C69" s="36" t="str">
        <f>IF($D69="","",VLOOKUP($D69,'[1]Boys Si Main Draw Prep'!$A$7:$P$38,16))</f>
        <v/>
      </c>
      <c r="D69" s="37"/>
      <c r="E69" s="38" t="s">
        <v>60</v>
      </c>
      <c r="F69" s="38" t="str">
        <f>IF($D69="","",VLOOKUP($D69,'[1]Boys Si Main Draw Prep'!$A$7:$P$38,3))</f>
        <v/>
      </c>
      <c r="G69" s="139" t="s">
        <v>47</v>
      </c>
      <c r="H69" s="139"/>
      <c r="I69" s="67"/>
      <c r="J69" s="40"/>
      <c r="K69" s="40"/>
      <c r="L69" s="40"/>
      <c r="M69" s="40"/>
      <c r="N69" s="41"/>
      <c r="O69" s="42"/>
      <c r="P69" s="43"/>
      <c r="Q69" s="44"/>
      <c r="R69" s="45"/>
    </row>
    <row r="70" spans="1:18" s="89" customFormat="1" ht="6.75" customHeight="1">
      <c r="A70" s="83"/>
      <c r="B70" s="83"/>
      <c r="C70" s="83"/>
      <c r="D70" s="83"/>
      <c r="E70" s="84"/>
      <c r="F70" s="84"/>
      <c r="G70" s="84"/>
      <c r="H70" s="84"/>
      <c r="I70" s="85"/>
      <c r="J70" s="86"/>
      <c r="K70" s="87"/>
      <c r="L70" s="86"/>
      <c r="M70" s="87"/>
      <c r="N70" s="86"/>
      <c r="O70" s="87"/>
      <c r="P70" s="86"/>
      <c r="Q70" s="87"/>
      <c r="R70" s="88"/>
    </row>
    <row r="71" spans="1:18" s="102" customFormat="1" ht="10.5" customHeight="1">
      <c r="A71" s="90" t="s">
        <v>23</v>
      </c>
      <c r="B71" s="91"/>
      <c r="C71" s="92"/>
      <c r="D71" s="93" t="s">
        <v>24</v>
      </c>
      <c r="E71" s="94" t="s">
        <v>25</v>
      </c>
      <c r="F71" s="93"/>
      <c r="G71" s="95"/>
      <c r="H71" s="96"/>
      <c r="I71" s="93" t="s">
        <v>24</v>
      </c>
      <c r="J71" s="94" t="s">
        <v>26</v>
      </c>
      <c r="K71" s="97"/>
      <c r="L71" s="94" t="s">
        <v>27</v>
      </c>
      <c r="M71" s="98"/>
      <c r="N71" s="99" t="s">
        <v>28</v>
      </c>
      <c r="O71" s="99"/>
      <c r="P71" s="100"/>
      <c r="Q71" s="101"/>
    </row>
    <row r="72" spans="1:18" s="102" customFormat="1" ht="9" customHeight="1">
      <c r="A72" s="103" t="s">
        <v>29</v>
      </c>
      <c r="B72" s="104"/>
      <c r="C72" s="105"/>
      <c r="D72" s="106">
        <v>1</v>
      </c>
      <c r="E72" s="107">
        <f>IF(D72&gt;$Q$79,,UPPER(VLOOKUP(D72,'[1]Boys Si Main Draw Prep'!$A$7:$R$134,2)))</f>
        <v>0</v>
      </c>
      <c r="F72" s="108"/>
      <c r="G72" s="107"/>
      <c r="H72" s="109"/>
      <c r="I72" s="110" t="s">
        <v>30</v>
      </c>
      <c r="J72" s="104"/>
      <c r="K72" s="111"/>
      <c r="L72" s="104"/>
      <c r="M72" s="112"/>
      <c r="N72" s="113" t="s">
        <v>31</v>
      </c>
      <c r="O72" s="114"/>
      <c r="P72" s="114"/>
      <c r="Q72" s="115"/>
    </row>
    <row r="73" spans="1:18" s="102" customFormat="1" ht="9" customHeight="1">
      <c r="A73" s="103" t="s">
        <v>32</v>
      </c>
      <c r="B73" s="104"/>
      <c r="C73" s="105"/>
      <c r="D73" s="106">
        <v>2</v>
      </c>
      <c r="E73" s="107">
        <f>IF(D73&gt;$Q$79,,UPPER(VLOOKUP(D73,'[1]Boys Si Main Draw Prep'!$A$7:$R$134,2)))</f>
        <v>0</v>
      </c>
      <c r="F73" s="108"/>
      <c r="G73" s="107"/>
      <c r="H73" s="109"/>
      <c r="I73" s="110" t="s">
        <v>33</v>
      </c>
      <c r="J73" s="104"/>
      <c r="K73" s="111"/>
      <c r="L73" s="104"/>
      <c r="M73" s="112"/>
      <c r="N73" s="116"/>
      <c r="O73" s="117"/>
      <c r="P73" s="118"/>
      <c r="Q73" s="119"/>
    </row>
    <row r="74" spans="1:18" s="102" customFormat="1" ht="9" customHeight="1">
      <c r="A74" s="120" t="s">
        <v>34</v>
      </c>
      <c r="B74" s="118"/>
      <c r="C74" s="121"/>
      <c r="D74" s="106">
        <v>3</v>
      </c>
      <c r="E74" s="107">
        <f>IF(D74&gt;$Q$79,,UPPER(VLOOKUP(D74,'[1]Boys Si Main Draw Prep'!$A$7:$R$134,2)))</f>
        <v>0</v>
      </c>
      <c r="F74" s="108"/>
      <c r="G74" s="107"/>
      <c r="H74" s="109"/>
      <c r="I74" s="110" t="s">
        <v>35</v>
      </c>
      <c r="J74" s="104"/>
      <c r="K74" s="111"/>
      <c r="L74" s="104"/>
      <c r="M74" s="112"/>
      <c r="N74" s="113" t="s">
        <v>36</v>
      </c>
      <c r="O74" s="114"/>
      <c r="P74" s="114"/>
      <c r="Q74" s="115"/>
    </row>
    <row r="75" spans="1:18" s="102" customFormat="1" ht="9" customHeight="1">
      <c r="A75" s="122"/>
      <c r="B75" s="23"/>
      <c r="C75" s="123"/>
      <c r="D75" s="106">
        <v>4</v>
      </c>
      <c r="E75" s="107">
        <f>IF(D75&gt;$Q$79,,UPPER(VLOOKUP(D75,'[1]Boys Si Main Draw Prep'!$A$7:$R$134,2)))</f>
        <v>0</v>
      </c>
      <c r="F75" s="108"/>
      <c r="G75" s="107"/>
      <c r="H75" s="109"/>
      <c r="I75" s="110" t="s">
        <v>37</v>
      </c>
      <c r="J75" s="104"/>
      <c r="K75" s="111"/>
      <c r="L75" s="104"/>
      <c r="M75" s="112"/>
      <c r="N75" s="104"/>
      <c r="O75" s="111"/>
      <c r="P75" s="104"/>
      <c r="Q75" s="112"/>
    </row>
    <row r="76" spans="1:18" s="102" customFormat="1" ht="9" customHeight="1">
      <c r="A76" s="124" t="s">
        <v>38</v>
      </c>
      <c r="B76" s="125"/>
      <c r="C76" s="126"/>
      <c r="D76" s="106">
        <v>5</v>
      </c>
      <c r="E76" s="107">
        <f>IF(D76&gt;$Q$79,,UPPER(VLOOKUP(D76,'[1]Boys Si Main Draw Prep'!$A$7:$R$134,2)))</f>
        <v>0</v>
      </c>
      <c r="F76" s="108"/>
      <c r="G76" s="107"/>
      <c r="H76" s="109"/>
      <c r="I76" s="110" t="s">
        <v>39</v>
      </c>
      <c r="J76" s="104"/>
      <c r="K76" s="111"/>
      <c r="L76" s="104"/>
      <c r="M76" s="112"/>
      <c r="N76" s="118"/>
      <c r="O76" s="117"/>
      <c r="P76" s="118"/>
      <c r="Q76" s="119"/>
    </row>
    <row r="77" spans="1:18" s="102" customFormat="1" ht="9" customHeight="1">
      <c r="A77" s="103" t="s">
        <v>29</v>
      </c>
      <c r="B77" s="104"/>
      <c r="C77" s="105"/>
      <c r="D77" s="106">
        <v>6</v>
      </c>
      <c r="E77" s="107">
        <f>IF(D77&gt;$Q$79,,UPPER(VLOOKUP(D77,'[1]Boys Si Main Draw Prep'!$A$7:$R$134,2)))</f>
        <v>0</v>
      </c>
      <c r="F77" s="108"/>
      <c r="G77" s="107"/>
      <c r="H77" s="109"/>
      <c r="I77" s="110" t="s">
        <v>40</v>
      </c>
      <c r="J77" s="104"/>
      <c r="K77" s="111"/>
      <c r="L77" s="104"/>
      <c r="M77" s="112"/>
      <c r="N77" s="113" t="s">
        <v>41</v>
      </c>
      <c r="O77" s="114"/>
      <c r="P77" s="114"/>
      <c r="Q77" s="115"/>
    </row>
    <row r="78" spans="1:18" s="102" customFormat="1" ht="9" customHeight="1">
      <c r="A78" s="103" t="s">
        <v>42</v>
      </c>
      <c r="B78" s="104"/>
      <c r="C78" s="127"/>
      <c r="D78" s="106">
        <v>7</v>
      </c>
      <c r="E78" s="107">
        <f>IF(D78&gt;$Q$79,,UPPER(VLOOKUP(D78,'[1]Boys Si Main Draw Prep'!$A$7:$R$134,2)))</f>
        <v>0</v>
      </c>
      <c r="F78" s="108"/>
      <c r="G78" s="107"/>
      <c r="H78" s="109"/>
      <c r="I78" s="110" t="s">
        <v>43</v>
      </c>
      <c r="J78" s="104"/>
      <c r="K78" s="111"/>
      <c r="L78" s="104"/>
      <c r="M78" s="112"/>
      <c r="N78" s="104"/>
      <c r="O78" s="111"/>
      <c r="P78" s="104"/>
      <c r="Q78" s="112"/>
    </row>
    <row r="79" spans="1:18" s="102" customFormat="1" ht="9" customHeight="1">
      <c r="A79" s="120" t="s">
        <v>44</v>
      </c>
      <c r="B79" s="118"/>
      <c r="C79" s="128"/>
      <c r="D79" s="129">
        <v>8</v>
      </c>
      <c r="E79" s="130">
        <f>IF(D79&gt;$Q$79,,UPPER(VLOOKUP(D79,'[1]Boys Si Main Draw Prep'!$A$7:$R$134,2)))</f>
        <v>0</v>
      </c>
      <c r="F79" s="131"/>
      <c r="G79" s="130"/>
      <c r="H79" s="132"/>
      <c r="I79" s="133" t="s">
        <v>45</v>
      </c>
      <c r="J79" s="118"/>
      <c r="K79" s="117"/>
      <c r="L79" s="118"/>
      <c r="M79" s="119"/>
      <c r="N79" s="118" t="str">
        <f>Q4</f>
        <v>ΨΥΧΟΓΙΟΣ ΑΝΤΩΝΗΣ</v>
      </c>
      <c r="O79" s="117"/>
      <c r="P79" s="118"/>
      <c r="Q79" s="134">
        <f>MIN(8,'[1]Boys Si Main Draw Prep'!R5)</f>
        <v>0</v>
      </c>
    </row>
  </sheetData>
  <mergeCells count="2">
    <mergeCell ref="A4:C4"/>
    <mergeCell ref="G69:H69"/>
  </mergeCells>
  <phoneticPr fontId="2" type="noConversion"/>
  <conditionalFormatting sqref="G39 G41 G69 G9 G11 G13 G15 G17 G19 G43 G45 G47 G49 G51 G25 G27 G29 G31 G33 G35 G55 G57 G59 G61 G63 G53:H53 G67 G21:H21 G23:H23 G37:H37 G65">
    <cfRule type="expression" dxfId="10" priority="1" stopIfTrue="1">
      <formula>AND($D9&lt;9,$C9&gt;0)</formula>
    </cfRule>
  </conditionalFormatting>
  <conditionalFormatting sqref="H8 H40 H16 L14 H20 L30 H24 H48 L46 H52 H32 H44 H36 H12 L62 H28 J18 J26 J34 J42 J50 J58 J66 J10 H56 H64 H68 H60 N22 N39 N54">
    <cfRule type="expression" dxfId="9" priority="2" stopIfTrue="1">
      <formula>AND($N$1="CU",H8="Umpire")</formula>
    </cfRule>
    <cfRule type="expression" dxfId="8" priority="3" stopIfTrue="1">
      <formula>AND($N$1="CU",H8&lt;&gt;"Umpire",I8&lt;&gt;"")</formula>
    </cfRule>
    <cfRule type="expression" dxfId="7" priority="4" stopIfTrue="1">
      <formula>AND($N$1="CU",H8&lt;&gt;"Umpire")</formula>
    </cfRule>
  </conditionalFormatting>
  <conditionalFormatting sqref="D67 D65 D63 D13 D61 D15 D17 D21 D19 D23 D25 D27 D29 D31 D33 D37 D35 D39 D41 D43 D47 D49 D45 D51 D53 D55 D57 D59 D69">
    <cfRule type="expression" dxfId="6" priority="5" stopIfTrue="1">
      <formula>AND($D13&lt;9,$C13&gt;0)</formula>
    </cfRule>
  </conditionalFormatting>
  <conditionalFormatting sqref="J40 J24 J20 J52 J68 J8">
    <cfRule type="expression" dxfId="5" priority="6" stopIfTrue="1">
      <formula>I8="as"</formula>
    </cfRule>
    <cfRule type="expression" dxfId="4" priority="7" stopIfTrue="1">
      <formula>I8="bs"</formula>
    </cfRule>
  </conditionalFormatting>
  <conditionalFormatting sqref="B7 B9 B11 B13 B15 B17 B19 B21 B23 B25 B27 B29 B31 B33 B35 B37 B39 B41 B43 B45 B47 B49 B51 B53 B55 B57 B59 B61 B63 B65 B67 B69">
    <cfRule type="cellIs" dxfId="3" priority="8" stopIfTrue="1" operator="equal">
      <formula>"QA"</formula>
    </cfRule>
    <cfRule type="cellIs" dxfId="2" priority="9" stopIfTrue="1" operator="equal">
      <formula>"DA"</formula>
    </cfRule>
  </conditionalFormatting>
  <conditionalFormatting sqref="I8 I12 I16 I20 I24 I28 I32 I36 I40 I44 I48 I52 I56 I60 I64 I68 K66 K58 K50 K42 K34 K26 K18 K10 M14 M30 M46 M62 Q79 O54 O39 O22">
    <cfRule type="expression" dxfId="1" priority="10" stopIfTrue="1">
      <formula>$N$1="CU"</formula>
    </cfRule>
  </conditionalFormatting>
  <conditionalFormatting sqref="D7 D9 D11">
    <cfRule type="expression" dxfId="0" priority="13"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paperSize="9" orientation="portrait" horizontalDpi="360" verticalDpi="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Boys Si Main 24&amp;32</vt:lpstr>
      <vt:lpstr>'Boys Si Main 24&amp;32'!Print_Area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WINXP</dc:creator>
  <cp:lastModifiedBy>ΣΠΥΡΙΔΟΥΛΑ</cp:lastModifiedBy>
  <cp:lastPrinted>2014-05-01T08:02:12Z</cp:lastPrinted>
  <dcterms:created xsi:type="dcterms:W3CDTF">2008-02-25T17:50:17Z</dcterms:created>
  <dcterms:modified xsi:type="dcterms:W3CDTF">2014-05-05T11:27:49Z</dcterms:modified>
</cp:coreProperties>
</file>